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G:\FORMULARIO MEDIO AMBIENTE FINAL\"/>
    </mc:Choice>
  </mc:AlternateContent>
  <bookViews>
    <workbookView xWindow="0" yWindow="0" windowWidth="24000" windowHeight="9345"/>
  </bookViews>
  <sheets>
    <sheet name="NUMERO DE PROYECTO" sheetId="1" r:id="rId1"/>
    <sheet name="CATEGORÍAS Y LINEAS" sheetId="2" r:id="rId2"/>
  </sheets>
  <externalReferences>
    <externalReference r:id="rId3"/>
  </externalReferences>
  <definedNames>
    <definedName name="acta">'[1]ACTA 2017'!$D$5:$Q$21</definedName>
    <definedName name="APDIFUSION">'NUMERO DE PROYECTO'!$E$196</definedName>
    <definedName name="APHONORARIOS">'NUMERO DE PROYECTO'!$E$199</definedName>
    <definedName name="APIMPREVISTOS">'NUMERO DE PROYECTO'!$E$200</definedName>
    <definedName name="APINVERSION">'NUMERO DE PROYECTO'!$E$197</definedName>
    <definedName name="APOPERACION">'NUMERO DE PROYECTO'!$E$198</definedName>
    <definedName name="_xlnm.Print_Area" localSheetId="0">'NUMERO DE PROYECTO'!$A$1:$K$266</definedName>
    <definedName name="ATDIFUSION">'NUMERO DE PROYECTO'!$J$196</definedName>
    <definedName name="ATHONORARIOS">'NUMERO DE PROYECTO'!$J$199</definedName>
    <definedName name="ATIMPREVISTOS">'NUMERO DE PROYECTO'!$J$200</definedName>
    <definedName name="ATINVERSION">'NUMERO DE PROYECTO'!$J$197</definedName>
    <definedName name="ATOPERACION">'NUMERO DE PROYECTO'!$J$198</definedName>
    <definedName name="CATEGORÍA">'CATEGORÍAS Y LINEAS'!$D$3:$D$5</definedName>
    <definedName name="categorias">'CATEGORÍAS Y LINEAS'!#REF!</definedName>
    <definedName name="COMSION">[1]COMISION!$E$8:$AX$135</definedName>
    <definedName name="CONSOSEG">'[1]Consolidado 2014-2015-2016'!$D$4:$T$130</definedName>
    <definedName name="CONVENIO">"1° CONVENIO"</definedName>
    <definedName name="CUMPLEREND">[1]CUMPLERENDICION!$C$8:$J$393</definedName>
    <definedName name="DIFUSION">'NUMERO DE PROYECTO'!$K$141</definedName>
    <definedName name="EVALUA">[1]EVALUACION!$B$7:$BB$104</definedName>
    <definedName name="HONORARIO1">'NUMERO DE PROYECTO'!#REF!</definedName>
    <definedName name="HONORARIO2">'NUMERO DE PROYECTO'!#REF!</definedName>
    <definedName name="inaeje">'[1]INHABILIDADES 2017'!$G$11:$H$444</definedName>
    <definedName name="inainst">'[1]INHABILIDADES 2017'!$C$11:$D$444</definedName>
    <definedName name="inarep">'[1]INHABILIDADES 2017'!$E$11:$F$444</definedName>
    <definedName name="INGRESADO">[1]INGRESADOS2017!$D$8:$DQ$135</definedName>
    <definedName name="INVERSION">'NUMERO DE PROYECTO'!$K$156</definedName>
    <definedName name="LINEA">'CATEGORÍAS Y LINEAS'!$E$3:$E$9</definedName>
    <definedName name="lineas">'CATEGORÍAS Y LINEAS'!#REF!</definedName>
    <definedName name="MONTOI">'NUMERO DE PROYECTO'!$H$192</definedName>
    <definedName name="MONTOU">'NUMERO DE PROYECTO'!$J$192</definedName>
    <definedName name="MSGORE">'NUMERO DE PROYECTO'!$E$130</definedName>
    <definedName name="OPERACION">'NUMERO DE PROYECTO'!$K$171</definedName>
    <definedName name="validacion">'[1]VALIDACIÓN 2017'!$B$8:$AG$719</definedName>
  </definedNames>
  <calcPr calcId="152511" concurrentCalc="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188" i="1" l="1"/>
  <c r="E128" i="1"/>
  <c r="K135" i="1"/>
  <c r="K136" i="1"/>
  <c r="K137" i="1"/>
  <c r="K138" i="1"/>
  <c r="K139" i="1"/>
  <c r="K140" i="1"/>
  <c r="K141" i="1"/>
  <c r="E125" i="1"/>
  <c r="K147" i="1"/>
  <c r="K148" i="1"/>
  <c r="K149" i="1"/>
  <c r="K150" i="1"/>
  <c r="K151" i="1"/>
  <c r="K152" i="1"/>
  <c r="K153" i="1"/>
  <c r="K154" i="1"/>
  <c r="K155" i="1"/>
  <c r="K156" i="1"/>
  <c r="E126" i="1"/>
  <c r="K162" i="1"/>
  <c r="K163" i="1"/>
  <c r="K164" i="1"/>
  <c r="K165" i="1"/>
  <c r="K166" i="1"/>
  <c r="K167" i="1"/>
  <c r="K168" i="1"/>
  <c r="K169" i="1"/>
  <c r="K170" i="1"/>
  <c r="K171" i="1"/>
  <c r="E127" i="1"/>
  <c r="E129" i="1"/>
  <c r="E130" i="1"/>
  <c r="I8" i="1"/>
  <c r="J177" i="1"/>
  <c r="J178" i="1"/>
  <c r="J179" i="1"/>
  <c r="J180" i="1"/>
  <c r="J181" i="1"/>
  <c r="J182" i="1"/>
  <c r="J183" i="1"/>
  <c r="J184" i="1"/>
  <c r="J185" i="1"/>
  <c r="J186" i="1"/>
  <c r="J187" i="1"/>
  <c r="E28" i="2"/>
  <c r="I23" i="2"/>
  <c r="I18" i="2"/>
  <c r="G125" i="1"/>
  <c r="G126" i="1"/>
  <c r="G127" i="1"/>
  <c r="G128" i="1"/>
  <c r="G129" i="1"/>
  <c r="G130" i="1"/>
  <c r="F126" i="1"/>
  <c r="F127" i="1"/>
  <c r="F128" i="1"/>
  <c r="F129" i="1"/>
  <c r="F125" i="1"/>
  <c r="F130" i="1"/>
  <c r="D244" i="1"/>
  <c r="H246" i="1"/>
  <c r="F220" i="1"/>
  <c r="E201" i="1"/>
  <c r="J201" i="1"/>
  <c r="H130" i="1"/>
  <c r="H125" i="1"/>
  <c r="H126" i="1"/>
  <c r="D246" i="1"/>
  <c r="H220" i="1"/>
  <c r="C220" i="1"/>
  <c r="H127" i="1"/>
  <c r="H128" i="1"/>
  <c r="H129" i="1"/>
  <c r="J47" i="1"/>
</calcChain>
</file>

<file path=xl/sharedStrings.xml><?xml version="1.0" encoding="utf-8"?>
<sst xmlns="http://schemas.openxmlformats.org/spreadsheetml/2006/main" count="292" uniqueCount="210">
  <si>
    <t>NUMERO DE PROYECTO</t>
  </si>
  <si>
    <t xml:space="preserve">ESTADO ACTUAL </t>
  </si>
  <si>
    <t>ANTECEDENTES DE LA INSTITUCIÓN</t>
  </si>
  <si>
    <t>NOMBRE DE LA INSTITUCIÓN</t>
  </si>
  <si>
    <t>NOMBRE DE LA INICIATIVA</t>
  </si>
  <si>
    <t>OBJETIVO DEL PROYECTO</t>
  </si>
  <si>
    <t>ANTECEDENTES DEL REPRESENTANTE LEGAL</t>
  </si>
  <si>
    <t>RUT DE LA INSTITUCIÓN</t>
  </si>
  <si>
    <t>INHABILIDAD INSTITUCIÓN</t>
  </si>
  <si>
    <t>CERTIFICADO DE VIGENCIA</t>
  </si>
  <si>
    <t>PROVINCIA</t>
  </si>
  <si>
    <t>COMUNA</t>
  </si>
  <si>
    <t>CORREO ELECTRONICO</t>
  </si>
  <si>
    <t>DOBLE EJECUTOR</t>
  </si>
  <si>
    <t>PROYECTOS CON DOBLE EJECUTOR</t>
  </si>
  <si>
    <t>INHABILIDAD EJECUTOR</t>
  </si>
  <si>
    <t>ANTECEDENTES DEL EJECUTOR</t>
  </si>
  <si>
    <t>COORDINADOR</t>
  </si>
  <si>
    <t>DOBLE COORDINADOR</t>
  </si>
  <si>
    <t>SECTOR  DONDE SE IMPLEMENTARA EL PROYECTO</t>
  </si>
  <si>
    <t>COSTO POR BENEFICIARIOS DIRECTOS</t>
  </si>
  <si>
    <t xml:space="preserve">DURACIÓN </t>
  </si>
  <si>
    <t>IDENTIFICACIÓN PRINCIPAL</t>
  </si>
  <si>
    <t>LEY POR LA CUAL SE CONSTITUYE LA PERSONALIDAD JURIDICA</t>
  </si>
  <si>
    <t>INHABILIDAD REP. LEGAL</t>
  </si>
  <si>
    <t>NOMBRE</t>
  </si>
  <si>
    <t>RUT</t>
  </si>
  <si>
    <t>DOMICILIO</t>
  </si>
  <si>
    <t>MAIL</t>
  </si>
  <si>
    <t>PLAZOS DE EJECUCIÓN Y OBJETIVO DEL PROYECTO</t>
  </si>
  <si>
    <t xml:space="preserve">NOMBRE </t>
  </si>
  <si>
    <t xml:space="preserve">RUT </t>
  </si>
  <si>
    <t xml:space="preserve">DOMICILIO </t>
  </si>
  <si>
    <t xml:space="preserve">MAIL CONTACTO </t>
  </si>
  <si>
    <t>NIÑOS(AS)</t>
  </si>
  <si>
    <t>SOCIOS</t>
  </si>
  <si>
    <t>EXTERNOS</t>
  </si>
  <si>
    <t>TOTAL</t>
  </si>
  <si>
    <t>CANTIDAD DE BENEFICIARIOS</t>
  </si>
  <si>
    <t>CATEGORIAS</t>
  </si>
  <si>
    <t>LINEAS</t>
  </si>
  <si>
    <t>ESTRUCTURA DEL PROYECTO</t>
  </si>
  <si>
    <t>ANTECEDENTES DE LAS ACTIVIDADES DEL PROYECTO</t>
  </si>
  <si>
    <t>DIAGNÓSTICO DE LA SITUACIÓN</t>
  </si>
  <si>
    <t>N°</t>
  </si>
  <si>
    <t>DESCRIPCIÓN DEL PROYECTO</t>
  </si>
  <si>
    <t>ACTIVIDADES DEL PROYECTO</t>
  </si>
  <si>
    <t>DESCRIPCIÓN DE LAS ACTIVIDADES</t>
  </si>
  <si>
    <t>CARTA GANTT O CRONOGRAMA DE TRABAJO</t>
  </si>
  <si>
    <t>MES 1</t>
  </si>
  <si>
    <t>MES 2</t>
  </si>
  <si>
    <t>MES 3</t>
  </si>
  <si>
    <t>MES 4</t>
  </si>
  <si>
    <t>MES 5</t>
  </si>
  <si>
    <t>MES 6</t>
  </si>
  <si>
    <t>MES 7</t>
  </si>
  <si>
    <t>MES 8</t>
  </si>
  <si>
    <t>MES 9</t>
  </si>
  <si>
    <t>MES 10</t>
  </si>
  <si>
    <t>MES 11</t>
  </si>
  <si>
    <t>MES 12</t>
  </si>
  <si>
    <t>DESCRIPCIÓN</t>
  </si>
  <si>
    <t>DESCRIPCIÓN DE LA ACTIVIDAD MENSUAL A REALIZAR</t>
  </si>
  <si>
    <t>DESCRIPCIÓN DEL LUGAR FÍSICO DEL PROYECTO</t>
  </si>
  <si>
    <t>LUGAR DONDE SE LLEVARÁ A CABO LA ACTIVIDAD</t>
  </si>
  <si>
    <t>GESTIONES QUE HA REALIZADO PARA CONCRETAR EL PROYECTO</t>
  </si>
  <si>
    <t>INSTITUCIÓN/ORGANIZACIÓN</t>
  </si>
  <si>
    <t>AMBITO DE COORDINACIÓN</t>
  </si>
  <si>
    <t>CONTACTO DEL RESPONSABLE</t>
  </si>
  <si>
    <t>ESTRUCTURA FINANCIERA DEL PROYECTO</t>
  </si>
  <si>
    <t>ITEMS</t>
  </si>
  <si>
    <t>MONTO SOLICITADO AL GOBIERNO REGIONAL</t>
  </si>
  <si>
    <t>APORTES PROPIOS</t>
  </si>
  <si>
    <t>APORTES DE TERCEROS</t>
  </si>
  <si>
    <t>DIFUSIÓN</t>
  </si>
  <si>
    <t>INVERSIÓN</t>
  </si>
  <si>
    <t>OPERACIÓN</t>
  </si>
  <si>
    <t>HONORARIOS</t>
  </si>
  <si>
    <t>IMPREVISTOS</t>
  </si>
  <si>
    <t>CANTIDAD</t>
  </si>
  <si>
    <t>VALOR UNITARIO</t>
  </si>
  <si>
    <t>TOTAL DEL ITEM DE DIFUSIÓN</t>
  </si>
  <si>
    <t>Agregar más campos según requiera</t>
  </si>
  <si>
    <t>Agregar más campos según requiera y si no sabe como agregar campos, aprenda siguiendo el link</t>
  </si>
  <si>
    <t>https://youtu.be/qUQu0yYGaXY?t=56s</t>
  </si>
  <si>
    <t>TOTAL DEL ITEM DE INVERSIÓN</t>
  </si>
  <si>
    <t>TOTAL DEL ITEM DE OPERACIÓN</t>
  </si>
  <si>
    <t xml:space="preserve">APORTES PROPIOS </t>
  </si>
  <si>
    <t>DESCRIPCIÓN DEL APORTE</t>
  </si>
  <si>
    <t>MONTO</t>
  </si>
  <si>
    <t>INSTITUCIÓN</t>
  </si>
  <si>
    <t>ITEM</t>
  </si>
  <si>
    <t>MONTO DEL APORTE</t>
  </si>
  <si>
    <t>TOTAL DE APORTES DE TERCEROS</t>
  </si>
  <si>
    <t>TOTAL DE APORTES PROPIOS</t>
  </si>
  <si>
    <t>HONORARIO MENSUAL</t>
  </si>
  <si>
    <t>DESTINO DE LA INVERSIÓN Y/O MANTENCIÓN</t>
  </si>
  <si>
    <t>JUSTIFICACIÓN</t>
  </si>
  <si>
    <t>OBJETIVOS ESPECÍFICOS</t>
  </si>
  <si>
    <t>FOCALIZACIÓN Y/O BENEFICIARIOS DEL PROYECTO. (PÚBLICO OBJETIVO)</t>
  </si>
  <si>
    <t>ARTÍCULO</t>
  </si>
  <si>
    <t>ESPACIO FÍSICO DONDE SE DESTINARÁ LA INVERSIÓN</t>
  </si>
  <si>
    <t>CURRICULUM DE LA INSTITUCIÓN</t>
  </si>
  <si>
    <t>NOMBRE DE INSTITUCIÓN</t>
  </si>
  <si>
    <t>NOMBRE INICIATIVA</t>
  </si>
  <si>
    <t>EN EL PROCESO DE ADMISIBILIDAD SE REVISARÁN LOS DOCUMENTOS OBLIGATORIOS EXIGIDOS EN LAS BASES, SEGÚN EL SIGUIENTE "CHECK LIST", SE INCORPORA EN EL PROYECTO, PERO SE LLENARÁ DE FORMA INTERNA</t>
  </si>
  <si>
    <t>ADMISIBLE</t>
  </si>
  <si>
    <t>INADMISIBLE</t>
  </si>
  <si>
    <t>PENDIENTE</t>
  </si>
  <si>
    <t>VALIDACIÓN REALIZADA</t>
  </si>
  <si>
    <t>CERTIFICADO DE VIGENCIA CUENTA BANCARIA.</t>
  </si>
  <si>
    <t>FORMULARIO DE POSTULACIÓN 2018</t>
  </si>
  <si>
    <t>PROCESO DE ADMISIBILIDAD GENERAL</t>
  </si>
  <si>
    <t>OBSERVACIONES:</t>
  </si>
  <si>
    <t>Categoría</t>
  </si>
  <si>
    <t>Líneas</t>
  </si>
  <si>
    <t>AYUDA MEMORIA</t>
  </si>
  <si>
    <t>MONTOS MAXIMOS</t>
  </si>
  <si>
    <t>PLAZOS</t>
  </si>
  <si>
    <t>6 MESES</t>
  </si>
  <si>
    <t>RESUMEN DEL PRESUPUESTO</t>
  </si>
  <si>
    <t>RESULTADOS ESPERADOS</t>
  </si>
  <si>
    <t>DESCRIPCIÓN DE LOS PRINCIPALES RESULTADOS QUE ESPERA OBTENER CON LA EJECUCIÓN DEL PROYECTO E IDENTIFIQUE CUALES SERÁN LOS INDICADORES PRINCIPALES DE LA INICIATIVA</t>
  </si>
  <si>
    <t>NÚMERO DE PROYECTO</t>
  </si>
  <si>
    <t>DIRECCIÓN INSTITUCIÓN</t>
  </si>
  <si>
    <t>NOMBRE DEL PROFESIONAL</t>
  </si>
  <si>
    <t>TIPO DE PROYECTO</t>
  </si>
  <si>
    <t>FUNCIÓN ASOCIADA O CARGO</t>
  </si>
  <si>
    <t>PROFESIÓN O PERFIL</t>
  </si>
  <si>
    <t>3 MESES</t>
  </si>
  <si>
    <t>CATEGORÍA 02 -ACTIVIDADES DE PREVENCIÓN EN JÓVENES Y NIÑOS</t>
  </si>
  <si>
    <t>FORMULARIO DE POSTULACIÓN DEL FONDO MEDIO AMBIENTE 2018</t>
  </si>
  <si>
    <t>ACTIVIDADES DE DIFUSIÓN Y/O EDUCACIÓN AMBIENTAL</t>
  </si>
  <si>
    <t>ACTIVIDADES PARA LA CONSERVACIÓN DEL MEDIO AMBIENTE</t>
  </si>
  <si>
    <t>CATEGORÍA 01 - DIFUSIÓN Y PROMOCIÓN DEL MEDIO AMBIENTE</t>
  </si>
  <si>
    <t>CATEGORÍA 01 -EDUCACIÓN MEDIO AMBIENTAL</t>
  </si>
  <si>
    <t>ACTIVIDADES DE EDUCACIÓN AMBIENTAL PARA LA MITIGACIÓN DE GASES EFECTO INVERNADERO</t>
  </si>
  <si>
    <t>CATEGORÍA 02 -CONTRUCCIÓN DE HUERTOS URBANOS</t>
  </si>
  <si>
    <t>CATEGORÍA 02 -GENERACIÓN DE COMPOSTAJE</t>
  </si>
  <si>
    <t>CATEGORÍA 02 -SEPARACIÓN EN ORIGEN, RECICLAJE, REUTILIZACIÓN</t>
  </si>
  <si>
    <t>CATEGORÍA 03 -DIFUSIÓN Y PROMOCIÓN DE  ERNC y/o ALTERNATIVAS PARA  LA REDUCCIÓN DE GASES EFECTO INVERNADERO</t>
  </si>
  <si>
    <t>CHECK LIST DE ADMISIBILIDAD DE MEDIO AMBIENTE 2018</t>
  </si>
  <si>
    <t>TELÉFONO (7 DÍGITOS)</t>
  </si>
  <si>
    <t>CELULAR (8 DÍGITOS)</t>
  </si>
  <si>
    <t>E-MAIL</t>
  </si>
  <si>
    <t>PERIODO DE CONTRATACIÓN (N° MESES)</t>
  </si>
  <si>
    <t>FECHA ELECCIÓN DIRECTIVA</t>
  </si>
  <si>
    <t>FECHA TERMINO DIRECTIVA</t>
  </si>
  <si>
    <t>FECHA CONSTITUCIÓN INSTITUCIÓN</t>
  </si>
  <si>
    <t>1. DETALLE DE DIFUSIÓN</t>
  </si>
  <si>
    <t>2. DETALLE DE INVERSIÓN</t>
  </si>
  <si>
    <t>3. DETALLE DE OPERACIÓN</t>
  </si>
  <si>
    <t>BENEFICIARIOS INDIRECTOS</t>
  </si>
  <si>
    <t>N° BENEFICIARIOS DIRECTOS</t>
  </si>
  <si>
    <t>Valor total de proyecto dividido por la cantidad de beneficiarios directos</t>
  </si>
  <si>
    <t xml:space="preserve">EL MONTO DE IMPROVISO CORRESPONDE, COMO MÁXIMO, AL 5% DEL MONTO TOTAL SOLICITADO AL GOBIERNO REGIONAL.    SI EL PROYECTO APROBADO SUFRE ALGUNA VARIACIÓN, EL MONTO DE IMPROVISO DEBERÁ SER AJUSTADO A DICHO MONTO </t>
  </si>
  <si>
    <t>MONTO A UTILIZAR</t>
  </si>
  <si>
    <t>EL 5% CORRESPONDIENTE AL MONTO MÁXIMO POR CONCEPTO DE "GASTOS IMPREVISTOS" ASCIENDE A LA SUMA DE:</t>
  </si>
  <si>
    <t>RUT INSTITUCIÓN</t>
  </si>
  <si>
    <t>ADULTOS</t>
  </si>
  <si>
    <t>DISCAPACITADOS</t>
  </si>
  <si>
    <t>ETNIAS</t>
  </si>
  <si>
    <t>PROVINCIA DONDE SE REALIZARÁ LA ACTIVIDAD</t>
  </si>
  <si>
    <t>COMUNA DONDE SE REALIZARÁ LA ACTIVIDAD</t>
  </si>
  <si>
    <t>TOTAL BENEFICIARIOS</t>
  </si>
  <si>
    <t>OTROS ANTECEDENTES DE LA EJECUCIÓN</t>
  </si>
  <si>
    <t>FECHA ESTIMADA  INICIO ACTIVIDAD</t>
  </si>
  <si>
    <t>FECHA ESTIMADA TERMINO ACTIVIDAD</t>
  </si>
  <si>
    <t>1 LETRERO PVC 3X2 MTS. (MONTO TOPE $150.000)</t>
  </si>
  <si>
    <t>CALCULADORA</t>
  </si>
  <si>
    <t>SUMAS</t>
  </si>
  <si>
    <t>MULTIPLICAR VALORES</t>
  </si>
  <si>
    <t>VALOR 1</t>
  </si>
  <si>
    <t>VALOR</t>
  </si>
  <si>
    <t>MULTIPLICADO POR</t>
  </si>
  <si>
    <t>VALOR 2</t>
  </si>
  <si>
    <t>PRODUCTO</t>
  </si>
  <si>
    <t>VALOR 3</t>
  </si>
  <si>
    <t>VALOR 4</t>
  </si>
  <si>
    <t>VALOR 5</t>
  </si>
  <si>
    <t>MULTIPLICAR HORAS</t>
  </si>
  <si>
    <t>VALOR 6</t>
  </si>
  <si>
    <t>VALOR HORA</t>
  </si>
  <si>
    <t>VALOR 7</t>
  </si>
  <si>
    <t>MONTO POR CANTIDAD DE HORAS</t>
  </si>
  <si>
    <t>VALOR 8</t>
  </si>
  <si>
    <t>VALOR 9</t>
  </si>
  <si>
    <t>VALOR 10</t>
  </si>
  <si>
    <t>VALOR 11</t>
  </si>
  <si>
    <t xml:space="preserve">MONTO SOLICITADO AL GOBIERNO REGIONAL DE TARAPACÁ </t>
  </si>
  <si>
    <t>4. DETALLE DE HONORARIOS DE PROFESIONALES</t>
  </si>
  <si>
    <t>llenado interno</t>
  </si>
  <si>
    <t>SECTOR</t>
  </si>
  <si>
    <t>ANTECEDENTES DEL COORDINADOR ADMINISTRATIVO CONTABLE (OPCIONAL)</t>
  </si>
  <si>
    <t>ESTUDIOS CONTABLES COMPROBABLES (TITULO, CERTIFICADO ACADEMICO U OTROS</t>
  </si>
  <si>
    <t>TOTAL DEL ITEM DE HONORARIO</t>
  </si>
  <si>
    <t>Nº</t>
  </si>
  <si>
    <t>PROCESO ADMINISTRATIVO</t>
  </si>
  <si>
    <t>SI/NO</t>
  </si>
  <si>
    <t>2 AÑOS DE ANTIGÜEDAD, SEGÚN LEY N° 21.053/2018.</t>
  </si>
  <si>
    <t>NO ESTAR DENTRO DEL LISTADO DE INHABILIDADES DEL GOBIERNO REGIONAL DE TARAPACÁ</t>
  </si>
  <si>
    <t>DECLARACIÓN JURADA SIMPLE DE NO ESTAR SUJETO A INHABILIDAD</t>
  </si>
  <si>
    <t>LETRERO OBLIGATORIO, CON UN VALOR IGUAL O MENOR A $150.000.- DE LO SOLICITADO AL GORE.</t>
  </si>
  <si>
    <t xml:space="preserve">POSTULACIÓN INSTITUCIÓN </t>
  </si>
  <si>
    <t>CERTIFICADO DE PERSONERÍA JURÍDICA Y DIRECTIVA VIGENTE</t>
  </si>
  <si>
    <t>MONTO SOLICITADO AL GORE</t>
  </si>
  <si>
    <t xml:space="preserve"> 5 GASTOS IMPREVISTOS</t>
  </si>
  <si>
    <t>NOTA: INCORPORAR OTRAS ACTIVIDADES RELACIONADAS QUE DEMUESTREN LA EXPERIENCIA DE LA INSTITUCIÓN EN EL PROCESO DE ADMISIBILIDAD SE REVISARÁN LOS DOCUMENTOS OBLIGATORIOS EXIGIDOS EN LAS BASES, SEGÚN EL SIGUIENTE "CHECK LIST", SE INCORPORA EN EL PROYECTO, PERO SE LLENARÁ DE FORMA INTERNA</t>
  </si>
  <si>
    <t>Hasta $8.000.000</t>
  </si>
  <si>
    <t>Hasta $8000.000</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</si>
</sst>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quot;$&quot;\ #,##0;[Red]\-&quot;$&quot;\ #,##0"/>
    <numFmt numFmtId="165" formatCode="_-&quot;$&quot;\ * #,##0.00_-;\-&quot;$&quot;\ * #,##0.00_-;_-&quot;$&quot;\ * &quot;-&quot;??_-;_-@_-"/>
    <numFmt numFmtId="166" formatCode="_-&quot;$&quot;\ * #,##0_-;\-&quot;$&quot;\ * #,##0_-;_-&quot;$&quot;\ * &quot;-&quot;??_-;_-@_-"/>
    <numFmt numFmtId="167" formatCode="?#&quot;.&quot;?#?&quot;.&quot;##?&quot;-&quot;#"/>
    <numFmt numFmtId="168" formatCode="&quot;$&quot;\ #,##0"/>
    <numFmt numFmtId="169" formatCode="[$$-340A]\ #,##0"/>
  </numFmts>
  <fonts count="54" x14ac:knownFonts="1">
    <font>
      <sz val="10"/>
      <name val="Arial"/>
      <family val="2"/>
    </font>
    <font>
      <sz val="11"/>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sz val="10"/>
      <name val="Arial"/>
      <family val="2"/>
    </font>
    <font>
      <b/>
      <sz val="12"/>
      <color theme="2" tint="-0.249977111117893"/>
      <name val="Calibri"/>
      <family val="2"/>
      <scheme val="minor"/>
    </font>
    <font>
      <sz val="12"/>
      <name val="Calibri"/>
      <family val="2"/>
      <scheme val="minor"/>
    </font>
    <font>
      <b/>
      <sz val="12"/>
      <name val="Calibri"/>
      <family val="2"/>
      <scheme val="minor"/>
    </font>
    <font>
      <b/>
      <sz val="12"/>
      <color theme="1"/>
      <name val="Calibri"/>
      <family val="2"/>
      <scheme val="minor"/>
    </font>
    <font>
      <b/>
      <sz val="14"/>
      <color theme="1"/>
      <name val="Calibri"/>
      <family val="2"/>
      <scheme val="minor"/>
    </font>
    <font>
      <b/>
      <sz val="18"/>
      <name val="Calibri"/>
      <family val="2"/>
      <scheme val="minor"/>
    </font>
    <font>
      <b/>
      <sz val="12"/>
      <name val="Arial"/>
      <family val="2"/>
    </font>
    <font>
      <u/>
      <sz val="10"/>
      <color theme="10"/>
      <name val="Arial"/>
      <family val="2"/>
    </font>
    <font>
      <b/>
      <sz val="16"/>
      <color theme="2" tint="-0.249977111117893"/>
      <name val="Calibri"/>
      <family val="2"/>
      <scheme val="minor"/>
    </font>
    <font>
      <sz val="12"/>
      <name val="Calibri"/>
      <family val="2"/>
    </font>
    <font>
      <sz val="12"/>
      <color theme="1"/>
      <name val="Calibri"/>
      <family val="2"/>
      <scheme val="minor"/>
    </font>
    <font>
      <b/>
      <sz val="16"/>
      <color theme="1"/>
      <name val="Calibri"/>
      <family val="2"/>
      <scheme val="minor"/>
    </font>
    <font>
      <sz val="16"/>
      <color theme="1"/>
      <name val="Calibri"/>
      <family val="2"/>
      <scheme val="minor"/>
    </font>
    <font>
      <b/>
      <sz val="16"/>
      <name val="Calibri"/>
      <family val="2"/>
      <scheme val="minor"/>
    </font>
    <font>
      <b/>
      <sz val="14"/>
      <name val="Calibri"/>
      <family val="2"/>
      <scheme val="minor"/>
    </font>
    <font>
      <b/>
      <sz val="11"/>
      <color rgb="FFFFFFFF"/>
      <name val="Calibri"/>
      <family val="2"/>
    </font>
    <font>
      <b/>
      <sz val="26"/>
      <name val="Calibri"/>
      <family val="2"/>
      <scheme val="minor"/>
    </font>
    <font>
      <b/>
      <sz val="20"/>
      <name val="Calibri"/>
      <family val="2"/>
      <scheme val="minor"/>
    </font>
    <font>
      <b/>
      <sz val="10"/>
      <name val="Calibri"/>
      <family val="2"/>
    </font>
    <font>
      <b/>
      <sz val="12"/>
      <color rgb="FFFFFFFF"/>
      <name val="Calibri"/>
      <family val="2"/>
    </font>
    <font>
      <b/>
      <sz val="14"/>
      <name val="Calibri"/>
      <family val="2"/>
    </font>
    <font>
      <sz val="14"/>
      <color theme="1"/>
      <name val="Calibri"/>
      <family val="2"/>
      <scheme val="minor"/>
    </font>
    <font>
      <sz val="14"/>
      <name val="Calibri"/>
      <family val="2"/>
    </font>
    <font>
      <b/>
      <sz val="20"/>
      <color theme="2" tint="-0.249977111117893"/>
      <name val="Calibri"/>
      <family val="2"/>
      <scheme val="minor"/>
    </font>
    <font>
      <b/>
      <sz val="14"/>
      <color theme="0"/>
      <name val="Calibri"/>
      <family val="2"/>
      <scheme val="minor"/>
    </font>
    <font>
      <sz val="11"/>
      <name val="Calibri"/>
      <family val="2"/>
    </font>
    <font>
      <b/>
      <sz val="14"/>
      <name val="Arial"/>
      <family val="2"/>
    </font>
    <font>
      <b/>
      <sz val="22"/>
      <color theme="1"/>
      <name val="Calibri"/>
      <family val="2"/>
      <scheme val="minor"/>
    </font>
    <font>
      <sz val="16"/>
      <name val="Calibri"/>
      <family val="2"/>
      <scheme val="minor"/>
    </font>
    <font>
      <sz val="16"/>
      <name val="Arial"/>
      <family val="2"/>
    </font>
    <font>
      <b/>
      <sz val="24"/>
      <name val="Calibri"/>
      <family val="2"/>
      <scheme val="minor"/>
    </font>
    <font>
      <b/>
      <sz val="16"/>
      <name val="Calibri"/>
      <family val="2"/>
    </font>
    <font>
      <b/>
      <sz val="18"/>
      <color theme="1"/>
      <name val="Calibri"/>
      <family val="2"/>
      <scheme val="minor"/>
    </font>
    <font>
      <sz val="18"/>
      <color theme="1"/>
      <name val="Calibri"/>
      <family val="2"/>
      <scheme val="minor"/>
    </font>
    <font>
      <sz val="18"/>
      <name val="Calibri"/>
      <family val="2"/>
      <scheme val="minor"/>
    </font>
    <font>
      <sz val="18"/>
      <color theme="2" tint="-0.249977111117893"/>
      <name val="Calibri"/>
      <family val="2"/>
      <scheme val="minor"/>
    </font>
    <font>
      <sz val="18"/>
      <name val="Arial"/>
      <family val="2"/>
    </font>
    <font>
      <sz val="18"/>
      <color theme="2" tint="-0.499984740745262"/>
      <name val="Calibri"/>
      <family val="2"/>
      <scheme val="minor"/>
    </font>
    <font>
      <u/>
      <sz val="18"/>
      <color theme="10"/>
      <name val="Arial"/>
      <family val="2"/>
    </font>
    <font>
      <sz val="18"/>
      <color theme="0"/>
      <name val="Arial"/>
      <family val="2"/>
    </font>
    <font>
      <sz val="18"/>
      <color theme="0"/>
      <name val="Calibri"/>
      <family val="2"/>
      <scheme val="minor"/>
    </font>
    <font>
      <b/>
      <sz val="18"/>
      <color theme="2" tint="-0.249977111117893"/>
      <name val="Calibri"/>
      <family val="2"/>
      <scheme val="minor"/>
    </font>
    <font>
      <u/>
      <sz val="18"/>
      <color rgb="FF0070C0"/>
      <name val="Arial"/>
      <family val="2"/>
    </font>
    <font>
      <b/>
      <sz val="20"/>
      <color theme="1"/>
      <name val="Calibri"/>
      <family val="2"/>
      <scheme val="minor"/>
    </font>
    <font>
      <b/>
      <sz val="22"/>
      <name val="Calibri"/>
      <family val="2"/>
      <scheme val="minor"/>
    </font>
    <font>
      <sz val="16"/>
      <name val="Calibri"/>
      <family val="2"/>
    </font>
    <font>
      <sz val="16"/>
      <color rgb="FF000000"/>
      <name val="Calibri"/>
      <family val="2"/>
    </font>
  </fonts>
  <fills count="15">
    <fill>
      <patternFill patternType="none"/>
    </fill>
    <fill>
      <patternFill patternType="gray125"/>
    </fill>
    <fill>
      <patternFill patternType="solid">
        <fgColor rgb="FF00B0F0"/>
        <bgColor indexed="64"/>
      </patternFill>
    </fill>
    <fill>
      <patternFill patternType="solid">
        <fgColor theme="0"/>
        <bgColor indexed="64"/>
      </patternFill>
    </fill>
    <fill>
      <patternFill patternType="solid">
        <fgColor theme="8" tint="0.59999389629810485"/>
        <bgColor indexed="64"/>
      </patternFill>
    </fill>
    <fill>
      <patternFill patternType="solid">
        <fgColor theme="4" tint="0.59999389629810485"/>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5" tint="0.39997558519241921"/>
        <bgColor indexed="64"/>
      </patternFill>
    </fill>
    <fill>
      <patternFill patternType="solid">
        <fgColor rgb="FF4F81BD"/>
        <bgColor indexed="64"/>
      </patternFill>
    </fill>
    <fill>
      <patternFill patternType="solid">
        <fgColor rgb="FF5B9BD5"/>
        <bgColor indexed="64"/>
      </patternFill>
    </fill>
    <fill>
      <patternFill patternType="solid">
        <fgColor rgb="FFEFD3D2"/>
        <bgColor indexed="64"/>
      </patternFill>
    </fill>
    <fill>
      <patternFill patternType="solid">
        <fgColor rgb="FFFFFFFF"/>
        <bgColor indexed="64"/>
      </patternFill>
    </fill>
    <fill>
      <patternFill patternType="solid">
        <fgColor rgb="FF92D050"/>
        <bgColor indexed="64"/>
      </patternFill>
    </fill>
    <fill>
      <patternFill patternType="solid">
        <fgColor theme="5" tint="0.59999389629810485"/>
        <bgColor indexed="64"/>
      </patternFill>
    </fill>
  </fills>
  <borders count="75">
    <border>
      <left/>
      <right/>
      <top/>
      <bottom/>
      <diagonal/>
    </border>
    <border>
      <left style="thin">
        <color indexed="64"/>
      </left>
      <right style="thin">
        <color indexed="64"/>
      </right>
      <top style="thin">
        <color indexed="64"/>
      </top>
      <bottom style="thin">
        <color indexed="64"/>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auto="1"/>
      </left>
      <right style="thin">
        <color auto="1"/>
      </right>
      <top style="medium">
        <color auto="1"/>
      </top>
      <bottom style="medium">
        <color auto="1"/>
      </bottom>
      <diagonal/>
    </border>
    <border>
      <left style="thin">
        <color indexed="64"/>
      </left>
      <right/>
      <top style="medium">
        <color indexed="64"/>
      </top>
      <bottom style="thin">
        <color indexed="64"/>
      </bottom>
      <diagonal/>
    </border>
    <border>
      <left style="thin">
        <color auto="1"/>
      </left>
      <right style="medium">
        <color auto="1"/>
      </right>
      <top style="medium">
        <color auto="1"/>
      </top>
      <bottom style="medium">
        <color auto="1"/>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right style="medium">
        <color indexed="64"/>
      </right>
      <top/>
      <bottom style="medium">
        <color indexed="64"/>
      </bottom>
      <diagonal/>
    </border>
    <border>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medium">
        <color indexed="64"/>
      </left>
      <right/>
      <top/>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auto="1"/>
      </left>
      <right style="medium">
        <color auto="1"/>
      </right>
      <top/>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style="thin">
        <color auto="1"/>
      </right>
      <top style="medium">
        <color indexed="64"/>
      </top>
      <bottom/>
      <diagonal/>
    </border>
    <border>
      <left style="medium">
        <color indexed="64"/>
      </left>
      <right/>
      <top/>
      <bottom style="thin">
        <color indexed="64"/>
      </bottom>
      <diagonal/>
    </border>
    <border>
      <left style="medium">
        <color indexed="64"/>
      </left>
      <right style="medium">
        <color indexed="64"/>
      </right>
      <top/>
      <bottom/>
      <diagonal/>
    </border>
    <border>
      <left style="medium">
        <color rgb="FF4F81BD"/>
      </left>
      <right/>
      <top style="medium">
        <color rgb="FF4F81BD"/>
      </top>
      <bottom style="medium">
        <color rgb="FF4F81BD"/>
      </bottom>
      <diagonal/>
    </border>
    <border>
      <left/>
      <right/>
      <top style="medium">
        <color rgb="FF4F81BD"/>
      </top>
      <bottom style="medium">
        <color rgb="FF4F81BD"/>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medium">
        <color rgb="FFC0504D"/>
      </left>
      <right style="medium">
        <color rgb="FFC0504D"/>
      </right>
      <top style="medium">
        <color rgb="FFC0504D"/>
      </top>
      <bottom style="thick">
        <color rgb="FFC0504D"/>
      </bottom>
      <diagonal/>
    </border>
    <border>
      <left style="medium">
        <color rgb="FFC0504D"/>
      </left>
      <right style="medium">
        <color rgb="FFC0504D"/>
      </right>
      <top/>
      <bottom style="medium">
        <color rgb="FFC0504D"/>
      </bottom>
      <diagonal/>
    </border>
    <border>
      <left/>
      <right style="medium">
        <color rgb="FFC0504D"/>
      </right>
      <top/>
      <bottom style="medium">
        <color rgb="FFC0504D"/>
      </bottom>
      <diagonal/>
    </border>
    <border>
      <left style="medium">
        <color rgb="FFFFFFFF"/>
      </left>
      <right style="medium">
        <color indexed="64"/>
      </right>
      <top/>
      <bottom style="medium">
        <color rgb="FFFFFFFF"/>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style="medium">
        <color indexed="64"/>
      </left>
      <right style="thin">
        <color indexed="64"/>
      </right>
      <top/>
      <bottom style="medium">
        <color indexed="64"/>
      </bottom>
      <diagonal/>
    </border>
    <border>
      <left/>
      <right/>
      <top style="thin">
        <color indexed="64"/>
      </top>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style="medium">
        <color rgb="FFFFFFFF"/>
      </left>
      <right style="medium">
        <color indexed="64"/>
      </right>
      <top/>
      <bottom/>
      <diagonal/>
    </border>
  </borders>
  <cellStyleXfs count="6">
    <xf numFmtId="0" fontId="0" fillId="0" borderId="0"/>
    <xf numFmtId="165" fontId="6" fillId="0" borderId="0" applyFont="0" applyFill="0" applyBorder="0" applyAlignment="0" applyProtection="0"/>
    <xf numFmtId="0" fontId="3" fillId="0" borderId="0"/>
    <xf numFmtId="0" fontId="6" fillId="0" borderId="0"/>
    <xf numFmtId="0" fontId="6" fillId="0" borderId="0"/>
    <xf numFmtId="0" fontId="14" fillId="0" borderId="0" applyNumberFormat="0" applyFill="0" applyBorder="0" applyAlignment="0" applyProtection="0"/>
  </cellStyleXfs>
  <cellXfs count="453">
    <xf numFmtId="0" fontId="0" fillId="0" borderId="0" xfId="0"/>
    <xf numFmtId="0" fontId="3" fillId="0" borderId="0" xfId="2"/>
    <xf numFmtId="0" fontId="3" fillId="0" borderId="0" xfId="2" applyAlignment="1">
      <alignment horizontal="center" vertical="center" wrapText="1"/>
    </xf>
    <xf numFmtId="0" fontId="3" fillId="3" borderId="0" xfId="2" applyFill="1"/>
    <xf numFmtId="0" fontId="0" fillId="3" borderId="0" xfId="0" applyFill="1"/>
    <xf numFmtId="0" fontId="2" fillId="0" borderId="0" xfId="2" applyFont="1"/>
    <xf numFmtId="0" fontId="2" fillId="0" borderId="0" xfId="2" applyFont="1" applyAlignment="1">
      <alignment horizontal="center" vertical="center" wrapText="1"/>
    </xf>
    <xf numFmtId="0" fontId="7" fillId="3" borderId="0" xfId="0" applyFont="1" applyFill="1" applyBorder="1" applyAlignment="1">
      <alignment horizontal="center" vertical="center" wrapText="1"/>
    </xf>
    <xf numFmtId="0" fontId="9" fillId="3" borderId="0" xfId="0" applyFont="1" applyFill="1" applyBorder="1" applyAlignment="1">
      <alignment horizontal="center" vertical="center" wrapText="1"/>
    </xf>
    <xf numFmtId="0" fontId="8" fillId="3" borderId="0" xfId="0" applyFont="1" applyFill="1" applyBorder="1" applyAlignment="1">
      <alignment horizontal="center" vertical="center"/>
    </xf>
    <xf numFmtId="166" fontId="8" fillId="3" borderId="0" xfId="1" applyNumberFormat="1" applyFont="1" applyFill="1" applyBorder="1" applyAlignment="1">
      <alignment horizontal="center" vertical="center" wrapText="1"/>
    </xf>
    <xf numFmtId="0" fontId="5" fillId="3" borderId="0" xfId="2" applyFont="1" applyFill="1" applyBorder="1"/>
    <xf numFmtId="0" fontId="5" fillId="3" borderId="28" xfId="2" applyFont="1" applyFill="1" applyBorder="1"/>
    <xf numFmtId="0" fontId="3" fillId="0" borderId="0" xfId="2" applyBorder="1" applyAlignment="1">
      <alignment wrapText="1"/>
    </xf>
    <xf numFmtId="0" fontId="1" fillId="0" borderId="0" xfId="2" applyFont="1" applyAlignment="1">
      <alignment horizontal="left" vertical="center"/>
    </xf>
    <xf numFmtId="0" fontId="13" fillId="0" borderId="0" xfId="0" applyFont="1" applyBorder="1" applyAlignment="1">
      <alignment horizontal="center" vertical="center" wrapText="1"/>
    </xf>
    <xf numFmtId="0" fontId="1" fillId="0" borderId="0" xfId="2" applyFont="1" applyAlignment="1">
      <alignment vertical="center" wrapText="1"/>
    </xf>
    <xf numFmtId="0" fontId="14" fillId="0" borderId="0" xfId="5" applyAlignment="1">
      <alignment horizontal="left" vertical="center"/>
    </xf>
    <xf numFmtId="0" fontId="15" fillId="0" borderId="5" xfId="0" applyFont="1" applyBorder="1" applyAlignment="1">
      <alignment horizontal="center" vertical="center" wrapText="1"/>
    </xf>
    <xf numFmtId="0" fontId="3" fillId="0" borderId="17" xfId="2" applyBorder="1" applyAlignment="1">
      <alignment horizontal="center" vertical="center" wrapText="1"/>
    </xf>
    <xf numFmtId="0" fontId="3" fillId="0" borderId="17" xfId="2" applyBorder="1"/>
    <xf numFmtId="0" fontId="3" fillId="0" borderId="34" xfId="2" applyBorder="1"/>
    <xf numFmtId="0" fontId="3" fillId="0" borderId="31" xfId="2" applyBorder="1"/>
    <xf numFmtId="0" fontId="3" fillId="0" borderId="0" xfId="2" applyBorder="1" applyAlignment="1">
      <alignment horizontal="center" vertical="center" wrapText="1"/>
    </xf>
    <xf numFmtId="0" fontId="3" fillId="0" borderId="0" xfId="2" applyBorder="1"/>
    <xf numFmtId="0" fontId="3" fillId="0" borderId="32" xfId="2" applyBorder="1"/>
    <xf numFmtId="0" fontId="3" fillId="0" borderId="12" xfId="2" applyBorder="1"/>
    <xf numFmtId="0" fontId="3" fillId="0" borderId="13" xfId="2" applyBorder="1" applyAlignment="1">
      <alignment horizontal="center" vertical="center" wrapText="1"/>
    </xf>
    <xf numFmtId="0" fontId="3" fillId="0" borderId="13" xfId="2" applyBorder="1"/>
    <xf numFmtId="0" fontId="3" fillId="0" borderId="16" xfId="2" applyBorder="1"/>
    <xf numFmtId="0" fontId="18" fillId="4" borderId="5" xfId="3" applyFont="1" applyFill="1" applyBorder="1" applyAlignment="1">
      <alignment horizontal="center" vertical="center" wrapText="1"/>
    </xf>
    <xf numFmtId="0" fontId="18" fillId="4" borderId="27" xfId="3" applyFont="1" applyFill="1" applyBorder="1" applyAlignment="1">
      <alignment horizontal="center" vertical="center" wrapText="1"/>
    </xf>
    <xf numFmtId="0" fontId="3" fillId="3" borderId="0" xfId="2" applyFill="1" applyBorder="1"/>
    <xf numFmtId="0" fontId="4" fillId="0" borderId="33" xfId="2" applyFont="1" applyBorder="1"/>
    <xf numFmtId="0" fontId="3" fillId="3" borderId="0" xfId="2" applyFill="1" applyAlignment="1"/>
    <xf numFmtId="0" fontId="22" fillId="9" borderId="58" xfId="0" applyFont="1" applyFill="1" applyBorder="1" applyAlignment="1">
      <alignment horizontal="center" vertical="center" wrapText="1"/>
    </xf>
    <xf numFmtId="0" fontId="22" fillId="9" borderId="59" xfId="0" applyFont="1" applyFill="1" applyBorder="1" applyAlignment="1">
      <alignment horizontal="center" vertical="center" wrapText="1"/>
    </xf>
    <xf numFmtId="0" fontId="0" fillId="0" borderId="5" xfId="0" applyBorder="1" applyAlignment="1">
      <alignment horizontal="center" vertical="center"/>
    </xf>
    <xf numFmtId="0" fontId="25" fillId="11" borderId="63" xfId="0" applyFont="1" applyFill="1" applyBorder="1" applyAlignment="1">
      <alignment horizontal="center" vertical="center" wrapText="1"/>
    </xf>
    <xf numFmtId="0" fontId="16" fillId="11" borderId="64" xfId="0" applyFont="1" applyFill="1" applyBorder="1" applyAlignment="1">
      <alignment horizontal="center" vertical="center" wrapText="1"/>
    </xf>
    <xf numFmtId="0" fontId="25" fillId="0" borderId="63" xfId="0" applyFont="1" applyBorder="1" applyAlignment="1">
      <alignment horizontal="center" vertical="center" wrapText="1"/>
    </xf>
    <xf numFmtId="0" fontId="25" fillId="11" borderId="63" xfId="0" applyFont="1" applyFill="1" applyBorder="1" applyAlignment="1">
      <alignment horizontal="justify" vertical="center" wrapText="1"/>
    </xf>
    <xf numFmtId="0" fontId="25" fillId="0" borderId="63" xfId="0" applyFont="1" applyBorder="1" applyAlignment="1">
      <alignment horizontal="justify" vertical="center" wrapText="1"/>
    </xf>
    <xf numFmtId="0" fontId="25" fillId="0" borderId="62" xfId="0" applyFont="1" applyBorder="1" applyAlignment="1">
      <alignment horizontal="justify" vertical="center" wrapText="1"/>
    </xf>
    <xf numFmtId="0" fontId="26" fillId="12" borderId="65" xfId="0" applyFont="1" applyFill="1" applyBorder="1" applyAlignment="1">
      <alignment horizontal="justify" vertical="center" wrapText="1"/>
    </xf>
    <xf numFmtId="0" fontId="11" fillId="4" borderId="5" xfId="3" applyFont="1" applyFill="1" applyBorder="1" applyAlignment="1">
      <alignment horizontal="center" vertical="center" wrapText="1"/>
    </xf>
    <xf numFmtId="0" fontId="11" fillId="4" borderId="27" xfId="3" applyFont="1" applyFill="1" applyBorder="1" applyAlignment="1">
      <alignment horizontal="center" vertical="center" wrapText="1"/>
    </xf>
    <xf numFmtId="0" fontId="11" fillId="4" borderId="4" xfId="3" applyFont="1" applyFill="1" applyBorder="1" applyAlignment="1">
      <alignment horizontal="center" vertical="center" wrapText="1"/>
    </xf>
    <xf numFmtId="0" fontId="11" fillId="0" borderId="5" xfId="2" applyFont="1" applyBorder="1" applyAlignment="1">
      <alignment horizontal="center" vertical="center" wrapText="1"/>
    </xf>
    <xf numFmtId="166" fontId="10" fillId="6" borderId="11" xfId="1" applyNumberFormat="1" applyFont="1" applyFill="1" applyBorder="1" applyAlignment="1">
      <alignment horizontal="center" vertical="center" wrapText="1"/>
    </xf>
    <xf numFmtId="0" fontId="21" fillId="13" borderId="2" xfId="3" applyFont="1" applyFill="1" applyBorder="1" applyAlignment="1">
      <alignment horizontal="right" vertical="center" wrapText="1"/>
    </xf>
    <xf numFmtId="0" fontId="21" fillId="13" borderId="14" xfId="3" applyFont="1" applyFill="1" applyBorder="1" applyAlignment="1">
      <alignment horizontal="right" vertical="center" wrapText="1"/>
    </xf>
    <xf numFmtId="0" fontId="21" fillId="13" borderId="5" xfId="3" applyFont="1" applyFill="1" applyBorder="1" applyAlignment="1">
      <alignment horizontal="right" vertical="center" wrapText="1"/>
    </xf>
    <xf numFmtId="167" fontId="11" fillId="3" borderId="5" xfId="3" applyNumberFormat="1" applyFont="1" applyFill="1" applyBorder="1" applyAlignment="1">
      <alignment horizontal="center" vertical="center" wrapText="1"/>
    </xf>
    <xf numFmtId="0" fontId="21" fillId="13" borderId="5" xfId="0" applyFont="1" applyFill="1" applyBorder="1" applyAlignment="1">
      <alignment horizontal="right" vertical="center" wrapText="1"/>
    </xf>
    <xf numFmtId="0" fontId="30" fillId="0" borderId="2" xfId="0" applyFont="1" applyBorder="1" applyAlignment="1">
      <alignment horizontal="center" vertical="center" wrapText="1"/>
    </xf>
    <xf numFmtId="166" fontId="11" fillId="0" borderId="49" xfId="1" applyNumberFormat="1" applyFont="1" applyBorder="1" applyAlignment="1">
      <alignment horizontal="center" vertical="center" wrapText="1"/>
    </xf>
    <xf numFmtId="166" fontId="11" fillId="6" borderId="11" xfId="1" applyNumberFormat="1" applyFont="1" applyFill="1" applyBorder="1" applyAlignment="1">
      <alignment horizontal="center" vertical="center" wrapText="1"/>
    </xf>
    <xf numFmtId="166" fontId="31" fillId="2" borderId="5" xfId="1" applyNumberFormat="1" applyFont="1" applyFill="1" applyBorder="1" applyAlignment="1">
      <alignment horizontal="center" vertical="center" wrapText="1"/>
    </xf>
    <xf numFmtId="0" fontId="29" fillId="3" borderId="1" xfId="0" applyFont="1" applyFill="1" applyBorder="1" applyAlignment="1">
      <alignment horizontal="center" vertical="center" wrapText="1"/>
    </xf>
    <xf numFmtId="0" fontId="32" fillId="3" borderId="53" xfId="0" applyFont="1" applyFill="1" applyBorder="1" applyAlignment="1">
      <alignment horizontal="center" vertical="center" wrapText="1"/>
    </xf>
    <xf numFmtId="166" fontId="18" fillId="8" borderId="5" xfId="1" applyNumberFormat="1" applyFont="1" applyFill="1" applyBorder="1" applyAlignment="1">
      <alignment horizontal="center" vertical="center" wrapText="1"/>
    </xf>
    <xf numFmtId="0" fontId="32" fillId="3" borderId="21" xfId="0" applyFont="1" applyFill="1" applyBorder="1" applyAlignment="1">
      <alignment horizontal="center" vertical="center" wrapText="1"/>
    </xf>
    <xf numFmtId="3" fontId="10" fillId="3" borderId="10" xfId="3" applyNumberFormat="1" applyFont="1" applyFill="1" applyBorder="1" applyAlignment="1">
      <alignment horizontal="center" vertical="center" wrapText="1"/>
    </xf>
    <xf numFmtId="3" fontId="10" fillId="3" borderId="36" xfId="3" applyNumberFormat="1" applyFont="1" applyFill="1" applyBorder="1" applyAlignment="1">
      <alignment horizontal="center" vertical="center" wrapText="1"/>
    </xf>
    <xf numFmtId="3" fontId="7" fillId="3" borderId="47" xfId="0" applyNumberFormat="1" applyFont="1" applyFill="1" applyBorder="1" applyAlignment="1">
      <alignment horizontal="center" vertical="center" wrapText="1"/>
    </xf>
    <xf numFmtId="0" fontId="9" fillId="3" borderId="39" xfId="0" applyFont="1" applyFill="1" applyBorder="1" applyAlignment="1">
      <alignment horizontal="center" vertical="center" wrapText="1"/>
    </xf>
    <xf numFmtId="3" fontId="10" fillId="3" borderId="38" xfId="3" applyNumberFormat="1" applyFont="1" applyFill="1" applyBorder="1" applyAlignment="1">
      <alignment horizontal="center" vertical="center" wrapText="1"/>
    </xf>
    <xf numFmtId="0" fontId="0" fillId="0" borderId="18" xfId="0" applyBorder="1" applyAlignment="1">
      <alignment horizontal="center" vertical="center"/>
    </xf>
    <xf numFmtId="166" fontId="0" fillId="0" borderId="20" xfId="1" applyNumberFormat="1" applyFont="1" applyBorder="1" applyAlignment="1">
      <alignment horizontal="center" vertical="center"/>
    </xf>
    <xf numFmtId="0" fontId="0" fillId="0" borderId="6" xfId="0" applyBorder="1" applyAlignment="1">
      <alignment horizontal="center" vertical="center"/>
    </xf>
    <xf numFmtId="166" fontId="0" fillId="0" borderId="14" xfId="1" applyNumberFormat="1" applyFont="1" applyBorder="1" applyAlignment="1">
      <alignment horizontal="center" vertical="center"/>
    </xf>
    <xf numFmtId="0" fontId="0" fillId="0" borderId="5" xfId="0" applyBorder="1" applyAlignment="1">
      <alignment horizontal="center" vertical="center" wrapText="1"/>
    </xf>
    <xf numFmtId="0" fontId="0" fillId="0" borderId="4" xfId="0" applyBorder="1" applyAlignment="1">
      <alignment horizontal="center" vertical="center"/>
    </xf>
    <xf numFmtId="0" fontId="0" fillId="5" borderId="21" xfId="0" applyFill="1" applyBorder="1" applyAlignment="1">
      <alignment horizontal="center" vertical="center"/>
    </xf>
    <xf numFmtId="166" fontId="0" fillId="5" borderId="22" xfId="1" applyNumberFormat="1" applyFont="1" applyFill="1" applyBorder="1" applyAlignment="1">
      <alignment horizontal="center" vertical="center"/>
    </xf>
    <xf numFmtId="0" fontId="0" fillId="0" borderId="21" xfId="0" applyBorder="1" applyAlignment="1">
      <alignment horizontal="center" vertical="center"/>
    </xf>
    <xf numFmtId="166" fontId="0" fillId="0" borderId="22" xfId="1" applyNumberFormat="1" applyFont="1" applyBorder="1" applyAlignment="1">
      <alignment horizontal="center" vertical="center"/>
    </xf>
    <xf numFmtId="0" fontId="0" fillId="6" borderId="23" xfId="0" applyFill="1" applyBorder="1" applyAlignment="1">
      <alignment horizontal="center" vertical="center"/>
    </xf>
    <xf numFmtId="166" fontId="0" fillId="6" borderId="25" xfId="1" applyNumberFormat="1" applyFont="1" applyFill="1" applyBorder="1" applyAlignment="1">
      <alignment horizontal="center" vertical="center"/>
    </xf>
    <xf numFmtId="0" fontId="19" fillId="0" borderId="0" xfId="2" applyFont="1"/>
    <xf numFmtId="0" fontId="18" fillId="4" borderId="2" xfId="3" applyFont="1" applyFill="1" applyBorder="1" applyAlignment="1">
      <alignment horizontal="center" vertical="center" wrapText="1"/>
    </xf>
    <xf numFmtId="0" fontId="18" fillId="4" borderId="4" xfId="3" applyFont="1" applyFill="1" applyBorder="1" applyAlignment="1">
      <alignment horizontal="center" vertical="center" wrapText="1"/>
    </xf>
    <xf numFmtId="0" fontId="20" fillId="13" borderId="5" xfId="0" applyFont="1" applyFill="1" applyBorder="1" applyAlignment="1">
      <alignment horizontal="center" vertical="center" wrapText="1"/>
    </xf>
    <xf numFmtId="0" fontId="20" fillId="13" borderId="3" xfId="0" applyFont="1" applyFill="1" applyBorder="1" applyAlignment="1">
      <alignment horizontal="center" vertical="center" wrapText="1"/>
    </xf>
    <xf numFmtId="0" fontId="12" fillId="13" borderId="5" xfId="3" applyFont="1" applyFill="1" applyBorder="1" applyAlignment="1">
      <alignment horizontal="center" vertical="center" wrapText="1"/>
    </xf>
    <xf numFmtId="0" fontId="38" fillId="10" borderId="33" xfId="0" applyFont="1" applyFill="1" applyBorder="1" applyAlignment="1">
      <alignment horizontal="center" vertical="center" wrapText="1"/>
    </xf>
    <xf numFmtId="0" fontId="38" fillId="10" borderId="27" xfId="0" applyFont="1" applyFill="1" applyBorder="1" applyAlignment="1">
      <alignment horizontal="center" vertical="center" wrapText="1"/>
    </xf>
    <xf numFmtId="0" fontId="38" fillId="10" borderId="17" xfId="0" applyFont="1" applyFill="1" applyBorder="1" applyAlignment="1">
      <alignment horizontal="center" vertical="center" wrapText="1"/>
    </xf>
    <xf numFmtId="0" fontId="18" fillId="4" borderId="49" xfId="3" applyFont="1" applyFill="1" applyBorder="1" applyAlignment="1">
      <alignment horizontal="left" vertical="center" wrapText="1"/>
    </xf>
    <xf numFmtId="0" fontId="18" fillId="4" borderId="50" xfId="3" applyFont="1" applyFill="1" applyBorder="1" applyAlignment="1">
      <alignment horizontal="left" vertical="center" wrapText="1"/>
    </xf>
    <xf numFmtId="0" fontId="18" fillId="4" borderId="51" xfId="3" applyFont="1" applyFill="1" applyBorder="1" applyAlignment="1">
      <alignment horizontal="left" vertical="center" wrapText="1"/>
    </xf>
    <xf numFmtId="0" fontId="10" fillId="4" borderId="1" xfId="3" applyFont="1" applyFill="1" applyBorder="1" applyAlignment="1">
      <alignment horizontal="center" vertical="center" wrapText="1"/>
    </xf>
    <xf numFmtId="0" fontId="18" fillId="0" borderId="49" xfId="2" applyFont="1" applyBorder="1" applyAlignment="1">
      <alignment horizontal="center" vertical="center" wrapText="1"/>
    </xf>
    <xf numFmtId="0" fontId="18" fillId="0" borderId="50" xfId="2" applyFont="1" applyBorder="1" applyAlignment="1">
      <alignment horizontal="center" vertical="center" wrapText="1"/>
    </xf>
    <xf numFmtId="0" fontId="36" fillId="0" borderId="0" xfId="0" applyFont="1"/>
    <xf numFmtId="0" fontId="18" fillId="0" borderId="51" xfId="2" applyFont="1" applyBorder="1" applyAlignment="1">
      <alignment horizontal="center" vertical="center" wrapText="1"/>
    </xf>
    <xf numFmtId="0" fontId="18" fillId="0" borderId="1" xfId="2" applyFont="1" applyBorder="1" applyAlignment="1">
      <alignment horizontal="center" vertical="center" wrapText="1"/>
    </xf>
    <xf numFmtId="0" fontId="19" fillId="0" borderId="0" xfId="2" applyFont="1" applyAlignment="1">
      <alignment horizontal="center" vertical="center" wrapText="1"/>
    </xf>
    <xf numFmtId="0" fontId="18" fillId="4" borderId="49" xfId="3" applyFont="1" applyFill="1" applyBorder="1" applyAlignment="1">
      <alignment horizontal="center" vertical="center" wrapText="1"/>
    </xf>
    <xf numFmtId="0" fontId="18" fillId="4" borderId="50" xfId="3" applyFont="1" applyFill="1" applyBorder="1" applyAlignment="1">
      <alignment horizontal="center" vertical="center" wrapText="1"/>
    </xf>
    <xf numFmtId="0" fontId="18" fillId="4" borderId="51" xfId="3" applyFont="1" applyFill="1" applyBorder="1" applyAlignment="1">
      <alignment horizontal="center" vertical="center" wrapText="1"/>
    </xf>
    <xf numFmtId="166" fontId="19" fillId="0" borderId="10" xfId="1" applyNumberFormat="1" applyFont="1" applyBorder="1" applyAlignment="1">
      <alignment horizontal="center" vertical="center" wrapText="1"/>
    </xf>
    <xf numFmtId="166" fontId="19" fillId="0" borderId="49" xfId="1" applyNumberFormat="1" applyFont="1" applyBorder="1" applyAlignment="1">
      <alignment horizontal="center" vertical="center" wrapText="1"/>
    </xf>
    <xf numFmtId="166" fontId="18" fillId="6" borderId="11" xfId="1" applyNumberFormat="1" applyFont="1" applyFill="1" applyBorder="1" applyAlignment="1">
      <alignment horizontal="center" vertical="center" wrapText="1"/>
    </xf>
    <xf numFmtId="0" fontId="18" fillId="7" borderId="49" xfId="2" applyFont="1" applyFill="1" applyBorder="1" applyAlignment="1">
      <alignment horizontal="center" vertical="center" wrapText="1"/>
    </xf>
    <xf numFmtId="166" fontId="19" fillId="7" borderId="10" xfId="1" applyNumberFormat="1" applyFont="1" applyFill="1" applyBorder="1" applyAlignment="1">
      <alignment horizontal="center" vertical="center" wrapText="1"/>
    </xf>
    <xf numFmtId="166" fontId="19" fillId="7" borderId="49" xfId="1" applyNumberFormat="1" applyFont="1" applyFill="1" applyBorder="1" applyAlignment="1">
      <alignment horizontal="center" vertical="center" wrapText="1"/>
    </xf>
    <xf numFmtId="0" fontId="18" fillId="5" borderId="5" xfId="2" applyFont="1" applyFill="1" applyBorder="1" applyAlignment="1">
      <alignment horizontal="center" vertical="center" wrapText="1"/>
    </xf>
    <xf numFmtId="166" fontId="18" fillId="5" borderId="3" xfId="1" applyNumberFormat="1" applyFont="1" applyFill="1" applyBorder="1" applyAlignment="1">
      <alignment horizontal="center" vertical="center" wrapText="1"/>
    </xf>
    <xf numFmtId="166" fontId="18" fillId="5" borderId="5" xfId="1" applyNumberFormat="1" applyFont="1" applyFill="1" applyBorder="1" applyAlignment="1">
      <alignment horizontal="center" vertical="center" wrapText="1"/>
    </xf>
    <xf numFmtId="166" fontId="18" fillId="6" borderId="5" xfId="1" applyNumberFormat="1" applyFont="1" applyFill="1" applyBorder="1" applyAlignment="1">
      <alignment horizontal="center" vertical="center" wrapText="1"/>
    </xf>
    <xf numFmtId="0" fontId="18" fillId="3" borderId="33" xfId="2" applyFont="1" applyFill="1" applyBorder="1" applyAlignment="1">
      <alignment horizontal="center" vertical="center" wrapText="1"/>
    </xf>
    <xf numFmtId="0" fontId="18" fillId="3" borderId="5" xfId="2" applyFont="1" applyFill="1" applyBorder="1" applyAlignment="1">
      <alignment horizontal="center" vertical="center" wrapText="1"/>
    </xf>
    <xf numFmtId="0" fontId="19" fillId="3" borderId="3" xfId="2" applyFont="1" applyFill="1" applyBorder="1" applyAlignment="1">
      <alignment vertical="center" wrapText="1"/>
    </xf>
    <xf numFmtId="0" fontId="43" fillId="0" borderId="0" xfId="0" applyFont="1"/>
    <xf numFmtId="0" fontId="40" fillId="0" borderId="0" xfId="2" applyFont="1"/>
    <xf numFmtId="0" fontId="46" fillId="3" borderId="0" xfId="0" applyFont="1" applyFill="1" applyBorder="1"/>
    <xf numFmtId="0" fontId="47" fillId="3" borderId="0" xfId="2" applyFont="1" applyFill="1" applyBorder="1"/>
    <xf numFmtId="0" fontId="10" fillId="13" borderId="5" xfId="3" applyFont="1" applyFill="1" applyBorder="1" applyAlignment="1">
      <alignment horizontal="center" vertical="center" wrapText="1"/>
    </xf>
    <xf numFmtId="0" fontId="11" fillId="3" borderId="52" xfId="2" applyFont="1" applyFill="1" applyBorder="1" applyAlignment="1">
      <alignment horizontal="center" vertical="center" wrapText="1"/>
    </xf>
    <xf numFmtId="3" fontId="28" fillId="3" borderId="11" xfId="2" applyNumberFormat="1" applyFont="1" applyFill="1" applyBorder="1" applyAlignment="1">
      <alignment horizontal="center" vertical="center" wrapText="1"/>
    </xf>
    <xf numFmtId="3" fontId="17" fillId="3" borderId="11" xfId="2" applyNumberFormat="1" applyFont="1" applyFill="1" applyBorder="1" applyAlignment="1">
      <alignment horizontal="center" vertical="center" wrapText="1"/>
    </xf>
    <xf numFmtId="0" fontId="11" fillId="3" borderId="33" xfId="2" applyFont="1" applyFill="1" applyBorder="1" applyAlignment="1">
      <alignment horizontal="center" vertical="center" wrapText="1"/>
    </xf>
    <xf numFmtId="3" fontId="17" fillId="3" borderId="34" xfId="2" applyNumberFormat="1" applyFont="1" applyFill="1" applyBorder="1" applyAlignment="1">
      <alignment horizontal="center" vertical="center" wrapText="1"/>
    </xf>
    <xf numFmtId="166" fontId="11" fillId="3" borderId="49" xfId="1" applyNumberFormat="1" applyFont="1" applyFill="1" applyBorder="1" applyAlignment="1">
      <alignment horizontal="center" vertical="center" wrapText="1"/>
    </xf>
    <xf numFmtId="3" fontId="28" fillId="3" borderId="34" xfId="2" applyNumberFormat="1" applyFont="1" applyFill="1" applyBorder="1" applyAlignment="1">
      <alignment horizontal="center" vertical="center" wrapText="1"/>
    </xf>
    <xf numFmtId="166" fontId="11" fillId="3" borderId="27" xfId="1" applyNumberFormat="1" applyFont="1" applyFill="1" applyBorder="1" applyAlignment="1">
      <alignment horizontal="center" vertical="center" wrapText="1"/>
    </xf>
    <xf numFmtId="0" fontId="32" fillId="3" borderId="18" xfId="0" applyFont="1" applyFill="1" applyBorder="1" applyAlignment="1">
      <alignment horizontal="center" vertical="center" wrapText="1"/>
    </xf>
    <xf numFmtId="0" fontId="29" fillId="3" borderId="19" xfId="0" applyFont="1" applyFill="1" applyBorder="1" applyAlignment="1">
      <alignment horizontal="center" vertical="center" wrapText="1"/>
    </xf>
    <xf numFmtId="169" fontId="27" fillId="3" borderId="19" xfId="0" applyNumberFormat="1" applyFont="1" applyFill="1" applyBorder="1" applyAlignment="1">
      <alignment horizontal="center" vertical="center" wrapText="1"/>
    </xf>
    <xf numFmtId="169" fontId="27" fillId="3" borderId="1" xfId="0" applyNumberFormat="1" applyFont="1" applyFill="1" applyBorder="1" applyAlignment="1">
      <alignment horizontal="center" vertical="center" wrapText="1"/>
    </xf>
    <xf numFmtId="0" fontId="16" fillId="3" borderId="1" xfId="0" applyFont="1" applyFill="1" applyBorder="1" applyAlignment="1">
      <alignment horizontal="center" vertical="center" wrapText="1"/>
    </xf>
    <xf numFmtId="0" fontId="32" fillId="3" borderId="47" xfId="0" applyFont="1" applyFill="1" applyBorder="1" applyAlignment="1">
      <alignment horizontal="center" vertical="center" wrapText="1"/>
    </xf>
    <xf numFmtId="0" fontId="16" fillId="3" borderId="24" xfId="0" applyFont="1" applyFill="1" applyBorder="1" applyAlignment="1">
      <alignment horizontal="center" vertical="center" wrapText="1"/>
    </xf>
    <xf numFmtId="169" fontId="27" fillId="3" borderId="24" xfId="0" applyNumberFormat="1" applyFont="1" applyFill="1" applyBorder="1" applyAlignment="1">
      <alignment horizontal="center" vertical="center" wrapText="1"/>
    </xf>
    <xf numFmtId="0" fontId="29" fillId="3" borderId="24" xfId="0" applyFont="1" applyFill="1" applyBorder="1" applyAlignment="1">
      <alignment horizontal="center" vertical="center" wrapText="1"/>
    </xf>
    <xf numFmtId="0" fontId="3" fillId="6" borderId="0" xfId="2" applyFill="1" applyAlignment="1">
      <alignment horizontal="left"/>
    </xf>
    <xf numFmtId="0" fontId="18" fillId="3" borderId="52" xfId="2" applyFont="1" applyFill="1" applyBorder="1" applyAlignment="1">
      <alignment horizontal="center" vertical="center" wrapText="1"/>
    </xf>
    <xf numFmtId="0" fontId="18" fillId="3" borderId="49" xfId="2" applyFont="1" applyFill="1" applyBorder="1" applyAlignment="1">
      <alignment horizontal="center" vertical="center" wrapText="1"/>
    </xf>
    <xf numFmtId="0" fontId="19" fillId="3" borderId="30" xfId="2" applyFont="1" applyFill="1" applyBorder="1" applyAlignment="1">
      <alignment vertical="center" wrapText="1"/>
    </xf>
    <xf numFmtId="0" fontId="19" fillId="3" borderId="27" xfId="2" applyFont="1" applyFill="1" applyBorder="1" applyAlignment="1">
      <alignment vertical="center" wrapText="1"/>
    </xf>
    <xf numFmtId="0" fontId="19" fillId="3" borderId="14" xfId="2" applyFont="1" applyFill="1" applyBorder="1" applyAlignment="1">
      <alignment vertical="center" wrapText="1"/>
    </xf>
    <xf numFmtId="0" fontId="19" fillId="3" borderId="5" xfId="2" applyFont="1" applyFill="1" applyBorder="1" applyAlignment="1">
      <alignment vertical="center" wrapText="1"/>
    </xf>
    <xf numFmtId="0" fontId="19" fillId="3" borderId="57" xfId="2" applyFont="1" applyFill="1" applyBorder="1" applyAlignment="1">
      <alignment vertical="center" wrapText="1"/>
    </xf>
    <xf numFmtId="166" fontId="18" fillId="6" borderId="27" xfId="1" applyNumberFormat="1" applyFont="1" applyFill="1" applyBorder="1" applyAlignment="1">
      <alignment horizontal="center" vertical="center" wrapText="1"/>
    </xf>
    <xf numFmtId="166" fontId="18" fillId="6" borderId="57" xfId="1" applyNumberFormat="1" applyFont="1" applyFill="1" applyBorder="1" applyAlignment="1">
      <alignment horizontal="center" vertical="center" wrapText="1"/>
    </xf>
    <xf numFmtId="0" fontId="11" fillId="3" borderId="49" xfId="2" applyFont="1" applyFill="1" applyBorder="1" applyAlignment="1">
      <alignment horizontal="center" vertical="center" wrapText="1"/>
    </xf>
    <xf numFmtId="0" fontId="11" fillId="3" borderId="5" xfId="2" applyFont="1" applyFill="1" applyBorder="1" applyAlignment="1">
      <alignment horizontal="center" vertical="center" wrapText="1"/>
    </xf>
    <xf numFmtId="0" fontId="18" fillId="0" borderId="0" xfId="2" applyFont="1"/>
    <xf numFmtId="0" fontId="20" fillId="14" borderId="5" xfId="3" applyFont="1" applyFill="1" applyBorder="1" applyAlignment="1">
      <alignment horizontal="center" vertical="center" wrapText="1"/>
    </xf>
    <xf numFmtId="0" fontId="11" fillId="0" borderId="0" xfId="2" applyFont="1"/>
    <xf numFmtId="0" fontId="18" fillId="3" borderId="5" xfId="3" applyFont="1" applyFill="1" applyBorder="1" applyAlignment="1">
      <alignment horizontal="center" vertical="center" wrapText="1"/>
    </xf>
    <xf numFmtId="0" fontId="30" fillId="0" borderId="5" xfId="0" applyFont="1" applyBorder="1" applyAlignment="1">
      <alignment horizontal="center" vertical="center" wrapText="1"/>
    </xf>
    <xf numFmtId="164" fontId="29" fillId="3" borderId="24" xfId="0" applyNumberFormat="1" applyFont="1" applyFill="1" applyBorder="1" applyAlignment="1">
      <alignment horizontal="center" vertical="center" wrapText="1"/>
    </xf>
    <xf numFmtId="0" fontId="39" fillId="4" borderId="18" xfId="3" applyFont="1" applyFill="1" applyBorder="1" applyAlignment="1">
      <alignment horizontal="left" vertical="center" wrapText="1"/>
    </xf>
    <xf numFmtId="0" fontId="39" fillId="4" borderId="20" xfId="3" applyFont="1" applyFill="1" applyBorder="1" applyAlignment="1">
      <alignment horizontal="left" vertical="center" wrapText="1"/>
    </xf>
    <xf numFmtId="0" fontId="19" fillId="0" borderId="1" xfId="2" applyFont="1" applyBorder="1" applyAlignment="1">
      <alignment horizontal="center" vertical="center" wrapText="1"/>
    </xf>
    <xf numFmtId="0" fontId="12" fillId="13" borderId="33" xfId="3" applyFont="1" applyFill="1" applyBorder="1" applyAlignment="1">
      <alignment horizontal="center" vertical="center" wrapText="1"/>
    </xf>
    <xf numFmtId="0" fontId="12" fillId="13" borderId="17" xfId="3" applyFont="1" applyFill="1" applyBorder="1" applyAlignment="1">
      <alignment horizontal="center" vertical="center" wrapText="1"/>
    </xf>
    <xf numFmtId="167" fontId="48" fillId="3" borderId="53" xfId="0" applyNumberFormat="1" applyFont="1" applyFill="1" applyBorder="1" applyAlignment="1">
      <alignment horizontal="center" vertical="center" wrapText="1"/>
    </xf>
    <xf numFmtId="167" fontId="48" fillId="3" borderId="36" xfId="0" applyNumberFormat="1" applyFont="1" applyFill="1" applyBorder="1" applyAlignment="1">
      <alignment horizontal="center" vertical="center" wrapText="1"/>
    </xf>
    <xf numFmtId="167" fontId="48" fillId="3" borderId="37" xfId="0" applyNumberFormat="1" applyFont="1" applyFill="1" applyBorder="1" applyAlignment="1">
      <alignment horizontal="center" vertical="center" wrapText="1"/>
    </xf>
    <xf numFmtId="0" fontId="12" fillId="0" borderId="53" xfId="0" applyFont="1" applyBorder="1" applyAlignment="1">
      <alignment horizontal="center" vertical="center" wrapText="1"/>
    </xf>
    <xf numFmtId="0" fontId="12" fillId="0" borderId="36" xfId="0" applyFont="1" applyBorder="1" applyAlignment="1">
      <alignment horizontal="center" vertical="center" wrapText="1"/>
    </xf>
    <xf numFmtId="0" fontId="12" fillId="0" borderId="37" xfId="0" applyFont="1" applyBorder="1" applyAlignment="1">
      <alignment horizontal="center" vertical="center" wrapText="1"/>
    </xf>
    <xf numFmtId="0" fontId="45" fillId="0" borderId="54" xfId="5" applyFont="1" applyBorder="1" applyAlignment="1">
      <alignment horizontal="center" vertical="center" wrapText="1"/>
    </xf>
    <xf numFmtId="0" fontId="45" fillId="0" borderId="71" xfId="5" applyFont="1" applyBorder="1" applyAlignment="1">
      <alignment horizontal="center" vertical="center" wrapText="1"/>
    </xf>
    <xf numFmtId="0" fontId="45" fillId="0" borderId="48" xfId="5" applyFont="1" applyBorder="1" applyAlignment="1">
      <alignment horizontal="center" vertical="center" wrapText="1"/>
    </xf>
    <xf numFmtId="0" fontId="8" fillId="0" borderId="52" xfId="0" applyFont="1" applyBorder="1" applyAlignment="1">
      <alignment horizontal="center" vertical="center" wrapText="1"/>
    </xf>
    <xf numFmtId="0" fontId="8" fillId="0" borderId="11" xfId="0" applyFont="1" applyBorder="1" applyAlignment="1">
      <alignment horizontal="center" vertical="center" wrapText="1"/>
    </xf>
    <xf numFmtId="0" fontId="18" fillId="4" borderId="1" xfId="3" applyFont="1" applyFill="1" applyBorder="1" applyAlignment="1">
      <alignment vertical="center" wrapText="1"/>
    </xf>
    <xf numFmtId="0" fontId="39" fillId="4" borderId="21" xfId="3" applyFont="1" applyFill="1" applyBorder="1" applyAlignment="1">
      <alignment horizontal="left" vertical="center" wrapText="1"/>
    </xf>
    <xf numFmtId="0" fontId="39" fillId="4" borderId="66" xfId="3" applyFont="1" applyFill="1" applyBorder="1" applyAlignment="1">
      <alignment horizontal="left" vertical="center" wrapText="1"/>
    </xf>
    <xf numFmtId="14" fontId="41" fillId="0" borderId="1" xfId="0" applyNumberFormat="1" applyFont="1" applyBorder="1" applyAlignment="1">
      <alignment horizontal="center" vertical="center" wrapText="1"/>
    </xf>
    <xf numFmtId="0" fontId="24" fillId="13" borderId="2" xfId="3" applyFont="1" applyFill="1" applyBorder="1" applyAlignment="1">
      <alignment horizontal="center" vertical="center" wrapText="1"/>
    </xf>
    <xf numFmtId="0" fontId="24" fillId="13" borderId="3" xfId="3" applyFont="1" applyFill="1" applyBorder="1" applyAlignment="1">
      <alignment horizontal="center" vertical="center" wrapText="1"/>
    </xf>
    <xf numFmtId="0" fontId="24" fillId="13" borderId="13" xfId="3" applyFont="1" applyFill="1" applyBorder="1" applyAlignment="1">
      <alignment horizontal="center" vertical="center" wrapText="1"/>
    </xf>
    <xf numFmtId="0" fontId="24" fillId="13" borderId="4" xfId="3" applyFont="1" applyFill="1" applyBorder="1" applyAlignment="1">
      <alignment horizontal="center" vertical="center" wrapText="1"/>
    </xf>
    <xf numFmtId="0" fontId="28" fillId="3" borderId="2" xfId="2" applyFont="1" applyFill="1" applyBorder="1" applyAlignment="1">
      <alignment horizontal="left" vertical="center" wrapText="1"/>
    </xf>
    <xf numFmtId="0" fontId="28" fillId="3" borderId="3" xfId="2" applyFont="1" applyFill="1" applyBorder="1" applyAlignment="1">
      <alignment horizontal="left" vertical="center" wrapText="1"/>
    </xf>
    <xf numFmtId="0" fontId="28" fillId="3" borderId="4" xfId="2" applyFont="1" applyFill="1" applyBorder="1" applyAlignment="1">
      <alignment horizontal="left" vertical="center" wrapText="1"/>
    </xf>
    <xf numFmtId="0" fontId="48" fillId="3" borderId="53" xfId="0" applyFont="1" applyFill="1" applyBorder="1" applyAlignment="1">
      <alignment horizontal="center" vertical="center" wrapText="1"/>
    </xf>
    <xf numFmtId="0" fontId="48" fillId="3" borderId="36" xfId="0" applyFont="1" applyFill="1" applyBorder="1" applyAlignment="1">
      <alignment horizontal="center" vertical="center" wrapText="1"/>
    </xf>
    <xf numFmtId="0" fontId="48" fillId="3" borderId="37" xfId="0" applyFont="1" applyFill="1" applyBorder="1" applyAlignment="1">
      <alignment horizontal="center" vertical="center" wrapText="1"/>
    </xf>
    <xf numFmtId="0" fontId="39" fillId="4" borderId="40" xfId="3" applyFont="1" applyFill="1" applyBorder="1" applyAlignment="1">
      <alignment horizontal="left" vertical="center" wrapText="1"/>
    </xf>
    <xf numFmtId="0" fontId="39" fillId="4" borderId="46" xfId="3" applyFont="1" applyFill="1" applyBorder="1" applyAlignment="1">
      <alignment horizontal="left" vertical="center" wrapText="1"/>
    </xf>
    <xf numFmtId="0" fontId="39" fillId="4" borderId="22" xfId="3" applyFont="1" applyFill="1" applyBorder="1" applyAlignment="1">
      <alignment horizontal="left" vertical="center" wrapText="1"/>
    </xf>
    <xf numFmtId="0" fontId="39" fillId="4" borderId="45" xfId="3" applyFont="1" applyFill="1" applyBorder="1" applyAlignment="1">
      <alignment horizontal="left" vertical="center" wrapText="1"/>
    </xf>
    <xf numFmtId="0" fontId="18" fillId="4" borderId="52" xfId="3" applyFont="1" applyFill="1" applyBorder="1" applyAlignment="1">
      <alignment horizontal="left" vertical="center" wrapText="1"/>
    </xf>
    <xf numFmtId="0" fontId="18" fillId="4" borderId="10" xfId="3" applyFont="1" applyFill="1" applyBorder="1" applyAlignment="1">
      <alignment horizontal="left" vertical="center" wrapText="1"/>
    </xf>
    <xf numFmtId="0" fontId="37" fillId="13" borderId="2" xfId="2" applyFont="1" applyFill="1" applyBorder="1" applyAlignment="1">
      <alignment horizontal="center" vertical="center"/>
    </xf>
    <xf numFmtId="0" fontId="37" fillId="13" borderId="3" xfId="2" applyFont="1" applyFill="1" applyBorder="1" applyAlignment="1">
      <alignment horizontal="center" vertical="center"/>
    </xf>
    <xf numFmtId="0" fontId="37" fillId="13" borderId="4" xfId="2" applyFont="1" applyFill="1" applyBorder="1" applyAlignment="1">
      <alignment horizontal="center" vertical="center"/>
    </xf>
    <xf numFmtId="0" fontId="42" fillId="0" borderId="53" xfId="0" applyFont="1" applyBorder="1" applyAlignment="1">
      <alignment horizontal="center" vertical="center" wrapText="1"/>
    </xf>
    <xf numFmtId="0" fontId="42" fillId="0" borderId="36" xfId="0" applyFont="1" applyBorder="1" applyAlignment="1">
      <alignment horizontal="center" vertical="center" wrapText="1"/>
    </xf>
    <xf numFmtId="0" fontId="42" fillId="0" borderId="26" xfId="0" applyFont="1" applyBorder="1" applyAlignment="1">
      <alignment horizontal="center" vertical="center" wrapText="1"/>
    </xf>
    <xf numFmtId="0" fontId="41" fillId="0" borderId="53" xfId="0" applyFont="1" applyBorder="1" applyAlignment="1">
      <alignment horizontal="center" vertical="center" wrapText="1"/>
    </xf>
    <xf numFmtId="0" fontId="41" fillId="0" borderId="36" xfId="0" applyFont="1" applyBorder="1" applyAlignment="1">
      <alignment horizontal="center" vertical="center" wrapText="1"/>
    </xf>
    <xf numFmtId="0" fontId="41" fillId="0" borderId="37" xfId="0" applyFont="1" applyBorder="1" applyAlignment="1">
      <alignment horizontal="center" vertical="center" wrapText="1"/>
    </xf>
    <xf numFmtId="167" fontId="41" fillId="0" borderId="53" xfId="0" applyNumberFormat="1" applyFont="1" applyBorder="1" applyAlignment="1">
      <alignment horizontal="center" vertical="center" wrapText="1"/>
    </xf>
    <xf numFmtId="167" fontId="41" fillId="0" borderId="36" xfId="0" applyNumberFormat="1" applyFont="1" applyBorder="1" applyAlignment="1">
      <alignment horizontal="center" vertical="center" wrapText="1"/>
    </xf>
    <xf numFmtId="167" fontId="41" fillId="0" borderId="37" xfId="0" applyNumberFormat="1" applyFont="1" applyBorder="1" applyAlignment="1">
      <alignment horizontal="center" vertical="center" wrapText="1"/>
    </xf>
    <xf numFmtId="0" fontId="41" fillId="0" borderId="26" xfId="0" applyFont="1" applyBorder="1" applyAlignment="1">
      <alignment horizontal="center" vertical="center" wrapText="1"/>
    </xf>
    <xf numFmtId="0" fontId="41" fillId="0" borderId="1" xfId="0" applyFont="1" applyBorder="1" applyAlignment="1">
      <alignment horizontal="center" vertical="center" wrapText="1"/>
    </xf>
    <xf numFmtId="0" fontId="41" fillId="0" borderId="1" xfId="0" applyFont="1" applyBorder="1" applyAlignment="1">
      <alignment horizontal="center" vertical="center"/>
    </xf>
    <xf numFmtId="0" fontId="48" fillId="3" borderId="52" xfId="0" applyFont="1" applyFill="1" applyBorder="1" applyAlignment="1">
      <alignment horizontal="center" vertical="center" wrapText="1"/>
    </xf>
    <xf numFmtId="0" fontId="48" fillId="3" borderId="10" xfId="0" applyFont="1" applyFill="1" applyBorder="1" applyAlignment="1">
      <alignment horizontal="center" vertical="center" wrapText="1"/>
    </xf>
    <xf numFmtId="0" fontId="48" fillId="3" borderId="11" xfId="0" applyFont="1" applyFill="1" applyBorder="1" applyAlignment="1">
      <alignment horizontal="center" vertical="center" wrapText="1"/>
    </xf>
    <xf numFmtId="167" fontId="41" fillId="0" borderId="52" xfId="0" applyNumberFormat="1" applyFont="1" applyBorder="1" applyAlignment="1">
      <alignment horizontal="center" vertical="center" wrapText="1"/>
    </xf>
    <xf numFmtId="167" fontId="41" fillId="0" borderId="11" xfId="0" applyNumberFormat="1" applyFont="1" applyBorder="1" applyAlignment="1">
      <alignment horizontal="center" vertical="center" wrapText="1"/>
    </xf>
    <xf numFmtId="0" fontId="44" fillId="0" borderId="53" xfId="0" applyFont="1" applyBorder="1" applyAlignment="1">
      <alignment horizontal="center" vertical="center" wrapText="1"/>
    </xf>
    <xf numFmtId="0" fontId="44" fillId="0" borderId="37" xfId="0" applyFont="1" applyBorder="1" applyAlignment="1">
      <alignment horizontal="center" vertical="center" wrapText="1"/>
    </xf>
    <xf numFmtId="0" fontId="43" fillId="3" borderId="53" xfId="0" applyFont="1" applyFill="1" applyBorder="1" applyAlignment="1">
      <alignment horizontal="center" vertical="center" wrapText="1"/>
    </xf>
    <xf numFmtId="0" fontId="43" fillId="3" borderId="37" xfId="0" applyFont="1" applyFill="1" applyBorder="1" applyAlignment="1">
      <alignment horizontal="center" vertical="center" wrapText="1"/>
    </xf>
    <xf numFmtId="0" fontId="43" fillId="3" borderId="1" xfId="0" applyFont="1" applyFill="1" applyBorder="1" applyAlignment="1">
      <alignment horizontal="center" vertical="center" wrapText="1"/>
    </xf>
    <xf numFmtId="0" fontId="41" fillId="0" borderId="54" xfId="0" applyFont="1" applyBorder="1" applyAlignment="1">
      <alignment horizontal="center" vertical="center" wrapText="1"/>
    </xf>
    <xf numFmtId="0" fontId="41" fillId="0" borderId="48" xfId="0" applyFont="1" applyBorder="1" applyAlignment="1">
      <alignment horizontal="center" vertical="center" wrapText="1"/>
    </xf>
    <xf numFmtId="0" fontId="41" fillId="0" borderId="56" xfId="0" applyFont="1" applyBorder="1" applyAlignment="1">
      <alignment horizontal="center" vertical="center" wrapText="1"/>
    </xf>
    <xf numFmtId="0" fontId="41" fillId="0" borderId="44" xfId="0" applyFont="1" applyBorder="1" applyAlignment="1">
      <alignment horizontal="center" vertical="center" wrapText="1"/>
    </xf>
    <xf numFmtId="0" fontId="39" fillId="4" borderId="41" xfId="3" applyFont="1" applyFill="1" applyBorder="1" applyAlignment="1">
      <alignment horizontal="left" vertical="center" wrapText="1"/>
    </xf>
    <xf numFmtId="0" fontId="39" fillId="4" borderId="26" xfId="3" applyFont="1" applyFill="1" applyBorder="1" applyAlignment="1">
      <alignment horizontal="left" vertical="center" wrapText="1"/>
    </xf>
    <xf numFmtId="0" fontId="24" fillId="13" borderId="70" xfId="3" applyFont="1" applyFill="1" applyBorder="1" applyAlignment="1">
      <alignment horizontal="center" vertical="center" wrapText="1"/>
    </xf>
    <xf numFmtId="0" fontId="24" fillId="13" borderId="72" xfId="3" applyFont="1" applyFill="1" applyBorder="1" applyAlignment="1">
      <alignment horizontal="center" vertical="center" wrapText="1"/>
    </xf>
    <xf numFmtId="0" fontId="24" fillId="13" borderId="29" xfId="3" applyFont="1" applyFill="1" applyBorder="1" applyAlignment="1">
      <alignment horizontal="center" vertical="center" wrapText="1"/>
    </xf>
    <xf numFmtId="0" fontId="24" fillId="13" borderId="43" xfId="3" applyFont="1" applyFill="1" applyBorder="1" applyAlignment="1">
      <alignment horizontal="center" vertical="center" wrapText="1"/>
    </xf>
    <xf numFmtId="0" fontId="39" fillId="4" borderId="54" xfId="3" applyFont="1" applyFill="1" applyBorder="1" applyAlignment="1">
      <alignment horizontal="left" vertical="center" wrapText="1"/>
    </xf>
    <xf numFmtId="0" fontId="39" fillId="4" borderId="48" xfId="3" applyFont="1" applyFill="1" applyBorder="1" applyAlignment="1">
      <alignment horizontal="left" vertical="center" wrapText="1"/>
    </xf>
    <xf numFmtId="0" fontId="39" fillId="4" borderId="56" xfId="3" applyFont="1" applyFill="1" applyBorder="1" applyAlignment="1">
      <alignment horizontal="left" vertical="center" wrapText="1"/>
    </xf>
    <xf numFmtId="0" fontId="39" fillId="4" borderId="44" xfId="3" applyFont="1" applyFill="1" applyBorder="1" applyAlignment="1">
      <alignment horizontal="left" vertical="center" wrapText="1"/>
    </xf>
    <xf numFmtId="0" fontId="18" fillId="4" borderId="2" xfId="3" applyFont="1" applyFill="1" applyBorder="1" applyAlignment="1">
      <alignment horizontal="center" vertical="center" wrapText="1"/>
    </xf>
    <xf numFmtId="0" fontId="18" fillId="4" borderId="15" xfId="3" applyFont="1" applyFill="1" applyBorder="1" applyAlignment="1">
      <alignment horizontal="center" vertical="center" wrapText="1"/>
    </xf>
    <xf numFmtId="0" fontId="18" fillId="4" borderId="14" xfId="3" applyFont="1" applyFill="1" applyBorder="1" applyAlignment="1">
      <alignment horizontal="center" vertical="center" wrapText="1"/>
    </xf>
    <xf numFmtId="0" fontId="18" fillId="4" borderId="3" xfId="3" applyFont="1" applyFill="1" applyBorder="1" applyAlignment="1">
      <alignment horizontal="center" vertical="center" wrapText="1"/>
    </xf>
    <xf numFmtId="0" fontId="18" fillId="4" borderId="4" xfId="3" applyFont="1" applyFill="1" applyBorder="1" applyAlignment="1">
      <alignment horizontal="center" vertical="center" wrapText="1"/>
    </xf>
    <xf numFmtId="0" fontId="28" fillId="3" borderId="3" xfId="1" applyNumberFormat="1" applyFont="1" applyFill="1" applyBorder="1" applyAlignment="1">
      <alignment horizontal="center" vertical="center" wrapText="1"/>
    </xf>
    <xf numFmtId="0" fontId="28" fillId="3" borderId="4" xfId="1" applyNumberFormat="1" applyFont="1" applyFill="1" applyBorder="1" applyAlignment="1">
      <alignment horizontal="center" vertical="center" wrapText="1"/>
    </xf>
    <xf numFmtId="0" fontId="28" fillId="3" borderId="2" xfId="2" applyFont="1" applyFill="1" applyBorder="1" applyAlignment="1">
      <alignment horizontal="center" vertical="center" wrapText="1"/>
    </xf>
    <xf numFmtId="0" fontId="28" fillId="3" borderId="3" xfId="2" applyFont="1" applyFill="1" applyBorder="1" applyAlignment="1">
      <alignment horizontal="center" vertical="center" wrapText="1"/>
    </xf>
    <xf numFmtId="0" fontId="28" fillId="3" borderId="4" xfId="2" applyFont="1" applyFill="1" applyBorder="1" applyAlignment="1">
      <alignment horizontal="center" vertical="center" wrapText="1"/>
    </xf>
    <xf numFmtId="164" fontId="29" fillId="3" borderId="1" xfId="0" applyNumberFormat="1" applyFont="1" applyFill="1" applyBorder="1" applyAlignment="1">
      <alignment horizontal="center" vertical="center" wrapText="1"/>
    </xf>
    <xf numFmtId="166" fontId="18" fillId="8" borderId="2" xfId="1" applyNumberFormat="1" applyFont="1" applyFill="1" applyBorder="1" applyAlignment="1">
      <alignment horizontal="center" vertical="center" wrapText="1"/>
    </xf>
    <xf numFmtId="166" fontId="18" fillId="8" borderId="4" xfId="1" applyNumberFormat="1" applyFont="1" applyFill="1" applyBorder="1" applyAlignment="1">
      <alignment horizontal="center" vertical="center" wrapText="1"/>
    </xf>
    <xf numFmtId="0" fontId="34" fillId="8" borderId="2" xfId="2" applyFont="1" applyFill="1" applyBorder="1" applyAlignment="1">
      <alignment horizontal="center"/>
    </xf>
    <xf numFmtId="0" fontId="34" fillId="8" borderId="3" xfId="2" applyFont="1" applyFill="1" applyBorder="1" applyAlignment="1">
      <alignment horizontal="center"/>
    </xf>
    <xf numFmtId="0" fontId="34" fillId="8" borderId="4" xfId="2" applyFont="1" applyFill="1" applyBorder="1" applyAlignment="1">
      <alignment horizontal="center"/>
    </xf>
    <xf numFmtId="0" fontId="11" fillId="4" borderId="2" xfId="3" applyFont="1" applyFill="1" applyBorder="1" applyAlignment="1">
      <alignment horizontal="center" vertical="center" wrapText="1"/>
    </xf>
    <xf numFmtId="0" fontId="11" fillId="4" borderId="3" xfId="3" applyFont="1" applyFill="1" applyBorder="1" applyAlignment="1">
      <alignment horizontal="center" vertical="center" wrapText="1"/>
    </xf>
    <xf numFmtId="0" fontId="11" fillId="4" borderId="4" xfId="3" applyFont="1" applyFill="1" applyBorder="1" applyAlignment="1">
      <alignment horizontal="center" vertical="center" wrapText="1"/>
    </xf>
    <xf numFmtId="0" fontId="18" fillId="8" borderId="2" xfId="2" applyFont="1" applyFill="1" applyBorder="1" applyAlignment="1">
      <alignment horizontal="center" vertical="center" wrapText="1"/>
    </xf>
    <xf numFmtId="0" fontId="18" fillId="8" borderId="3" xfId="2" applyFont="1" applyFill="1" applyBorder="1" applyAlignment="1">
      <alignment horizontal="center" vertical="center" wrapText="1"/>
    </xf>
    <xf numFmtId="0" fontId="18" fillId="8" borderId="4" xfId="2" applyFont="1" applyFill="1" applyBorder="1" applyAlignment="1">
      <alignment horizontal="center" vertical="center" wrapText="1"/>
    </xf>
    <xf numFmtId="168" fontId="27" fillId="6" borderId="66" xfId="0" applyNumberFormat="1" applyFont="1" applyFill="1" applyBorder="1" applyAlignment="1">
      <alignment horizontal="left" vertical="center" wrapText="1"/>
    </xf>
    <xf numFmtId="168" fontId="27" fillId="6" borderId="37" xfId="0" applyNumberFormat="1" applyFont="1" applyFill="1" applyBorder="1" applyAlignment="1">
      <alignment horizontal="left" vertical="center" wrapText="1"/>
    </xf>
    <xf numFmtId="0" fontId="18" fillId="4" borderId="68" xfId="3" applyFont="1" applyFill="1" applyBorder="1" applyAlignment="1">
      <alignment horizontal="center" vertical="center" wrapText="1"/>
    </xf>
    <xf numFmtId="0" fontId="18" fillId="4" borderId="40" xfId="3" applyFont="1" applyFill="1" applyBorder="1" applyAlignment="1">
      <alignment horizontal="center" vertical="center" wrapText="1"/>
    </xf>
    <xf numFmtId="0" fontId="18" fillId="4" borderId="67" xfId="3" applyFont="1" applyFill="1" applyBorder="1" applyAlignment="1">
      <alignment horizontal="center" vertical="center" wrapText="1"/>
    </xf>
    <xf numFmtId="0" fontId="18" fillId="4" borderId="69" xfId="3" applyFont="1" applyFill="1" applyBorder="1" applyAlignment="1">
      <alignment horizontal="center" vertical="center" wrapText="1"/>
    </xf>
    <xf numFmtId="0" fontId="19" fillId="3" borderId="3" xfId="2" applyFont="1" applyFill="1" applyBorder="1" applyAlignment="1">
      <alignment horizontal="center" vertical="center" wrapText="1"/>
    </xf>
    <xf numFmtId="0" fontId="19" fillId="3" borderId="4" xfId="2" applyFont="1" applyFill="1" applyBorder="1" applyAlignment="1">
      <alignment horizontal="center" vertical="center" wrapText="1"/>
    </xf>
    <xf numFmtId="0" fontId="16" fillId="3" borderId="1" xfId="0" applyFont="1" applyFill="1" applyBorder="1" applyAlignment="1">
      <alignment horizontal="center" vertical="center" wrapText="1"/>
    </xf>
    <xf numFmtId="0" fontId="12" fillId="0" borderId="1" xfId="0" applyFont="1" applyBorder="1" applyAlignment="1">
      <alignment horizontal="center" vertical="center" wrapText="1"/>
    </xf>
    <xf numFmtId="0" fontId="49" fillId="0" borderId="1" xfId="5" applyFont="1" applyBorder="1" applyAlignment="1">
      <alignment horizontal="center" vertical="center" wrapText="1"/>
    </xf>
    <xf numFmtId="0" fontId="41" fillId="3" borderId="53" xfId="0" applyFont="1" applyFill="1" applyBorder="1" applyAlignment="1">
      <alignment horizontal="center" vertical="center" wrapText="1"/>
    </xf>
    <xf numFmtId="0" fontId="41" fillId="3" borderId="36" xfId="0" applyFont="1" applyFill="1" applyBorder="1" applyAlignment="1">
      <alignment horizontal="center" vertical="center" wrapText="1"/>
    </xf>
    <xf numFmtId="0" fontId="41" fillId="3" borderId="37" xfId="0" applyFont="1" applyFill="1" applyBorder="1" applyAlignment="1">
      <alignment horizontal="center" vertical="center" wrapText="1"/>
    </xf>
    <xf numFmtId="167" fontId="41" fillId="3" borderId="53" xfId="0" applyNumberFormat="1" applyFont="1" applyFill="1" applyBorder="1" applyAlignment="1">
      <alignment horizontal="center" vertical="center" wrapText="1"/>
    </xf>
    <xf numFmtId="167" fontId="41" fillId="3" borderId="36" xfId="0" applyNumberFormat="1" applyFont="1" applyFill="1" applyBorder="1" applyAlignment="1">
      <alignment horizontal="center" vertical="center" wrapText="1"/>
    </xf>
    <xf numFmtId="167" fontId="41" fillId="3" borderId="37" xfId="0" applyNumberFormat="1" applyFont="1" applyFill="1" applyBorder="1" applyAlignment="1">
      <alignment horizontal="center" vertical="center" wrapText="1"/>
    </xf>
    <xf numFmtId="0" fontId="45" fillId="0" borderId="47" xfId="5" applyFont="1" applyBorder="1" applyAlignment="1">
      <alignment horizontal="center" vertical="center" wrapText="1"/>
    </xf>
    <xf numFmtId="0" fontId="45" fillId="0" borderId="38" xfId="5" applyFont="1" applyBorder="1" applyAlignment="1">
      <alignment horizontal="center" vertical="center" wrapText="1"/>
    </xf>
    <xf numFmtId="0" fontId="45" fillId="0" borderId="39" xfId="5" applyFont="1" applyBorder="1" applyAlignment="1">
      <alignment horizontal="center" vertical="center" wrapText="1"/>
    </xf>
    <xf numFmtId="0" fontId="12" fillId="3" borderId="52" xfId="0" applyFont="1" applyFill="1" applyBorder="1" applyAlignment="1">
      <alignment horizontal="center" vertical="center" wrapText="1"/>
    </xf>
    <xf numFmtId="0" fontId="12" fillId="3" borderId="10" xfId="0" applyFont="1" applyFill="1" applyBorder="1" applyAlignment="1">
      <alignment horizontal="center" vertical="center" wrapText="1"/>
    </xf>
    <xf numFmtId="0" fontId="12" fillId="3" borderId="11" xfId="0" applyFont="1" applyFill="1" applyBorder="1" applyAlignment="1">
      <alignment horizontal="center" vertical="center" wrapText="1"/>
    </xf>
    <xf numFmtId="0" fontId="12" fillId="13" borderId="6" xfId="3" applyFont="1" applyFill="1" applyBorder="1" applyAlignment="1">
      <alignment horizontal="center" vertical="center" wrapText="1"/>
    </xf>
    <xf numFmtId="0" fontId="12" fillId="13" borderId="9" xfId="3" applyFont="1" applyFill="1" applyBorder="1" applyAlignment="1">
      <alignment horizontal="center" vertical="center" wrapText="1"/>
    </xf>
    <xf numFmtId="0" fontId="12" fillId="0" borderId="15" xfId="0" applyFont="1" applyBorder="1" applyAlignment="1">
      <alignment horizontal="center" vertical="center" wrapText="1"/>
    </xf>
    <xf numFmtId="0" fontId="12" fillId="0" borderId="14" xfId="0" applyFont="1" applyBorder="1" applyAlignment="1">
      <alignment horizontal="center" vertical="center" wrapText="1"/>
    </xf>
    <xf numFmtId="0" fontId="33" fillId="0" borderId="15" xfId="0" applyFont="1" applyBorder="1" applyAlignment="1">
      <alignment horizontal="center" vertical="center" wrapText="1"/>
    </xf>
    <xf numFmtId="0" fontId="33" fillId="0" borderId="7" xfId="0" applyFont="1" applyBorder="1" applyAlignment="1">
      <alignment horizontal="center" vertical="center" wrapText="1"/>
    </xf>
    <xf numFmtId="0" fontId="33" fillId="0" borderId="9" xfId="0" applyFont="1" applyBorder="1" applyAlignment="1">
      <alignment horizontal="center" vertical="center" wrapText="1"/>
    </xf>
    <xf numFmtId="0" fontId="23" fillId="13" borderId="2" xfId="2" applyFont="1" applyFill="1" applyBorder="1" applyAlignment="1">
      <alignment horizontal="center" vertical="center"/>
    </xf>
    <xf numFmtId="0" fontId="23" fillId="13" borderId="3" xfId="2" applyFont="1" applyFill="1" applyBorder="1" applyAlignment="1">
      <alignment horizontal="center" vertical="center"/>
    </xf>
    <xf numFmtId="0" fontId="23" fillId="13" borderId="4" xfId="2" applyFont="1" applyFill="1" applyBorder="1" applyAlignment="1">
      <alignment horizontal="center" vertical="center"/>
    </xf>
    <xf numFmtId="0" fontId="20" fillId="13" borderId="2" xfId="0" applyFont="1" applyFill="1" applyBorder="1" applyAlignment="1">
      <alignment horizontal="center" vertical="center" wrapText="1"/>
    </xf>
    <xf numFmtId="0" fontId="20" fillId="13" borderId="4" xfId="0" applyFont="1" applyFill="1" applyBorder="1" applyAlignment="1">
      <alignment horizontal="center" vertical="center" wrapText="1"/>
    </xf>
    <xf numFmtId="0" fontId="15" fillId="0" borderId="2" xfId="0" applyFont="1" applyBorder="1" applyAlignment="1">
      <alignment horizontal="center" vertical="center" wrapText="1"/>
    </xf>
    <xf numFmtId="0" fontId="15" fillId="0" borderId="4" xfId="0" applyFont="1" applyBorder="1" applyAlignment="1">
      <alignment horizontal="center" vertical="center" wrapText="1"/>
    </xf>
    <xf numFmtId="168" fontId="15" fillId="0" borderId="2" xfId="0" applyNumberFormat="1" applyFont="1" applyBorder="1" applyAlignment="1">
      <alignment horizontal="center" vertical="center" wrapText="1"/>
    </xf>
    <xf numFmtId="168" fontId="15" fillId="0" borderId="3" xfId="0" applyNumberFormat="1" applyFont="1" applyBorder="1" applyAlignment="1">
      <alignment horizontal="center" vertical="center" wrapText="1"/>
    </xf>
    <xf numFmtId="168" fontId="15" fillId="0" borderId="4" xfId="0" applyNumberFormat="1" applyFont="1" applyBorder="1" applyAlignment="1">
      <alignment horizontal="center" vertical="center" wrapText="1"/>
    </xf>
    <xf numFmtId="0" fontId="39" fillId="4" borderId="68" xfId="3" applyFont="1" applyFill="1" applyBorder="1" applyAlignment="1">
      <alignment horizontal="left" vertical="center" wrapText="1"/>
    </xf>
    <xf numFmtId="0" fontId="39" fillId="4" borderId="1" xfId="3" applyFont="1" applyFill="1" applyBorder="1" applyAlignment="1">
      <alignment horizontal="left" vertical="center" wrapText="1"/>
    </xf>
    <xf numFmtId="0" fontId="39" fillId="4" borderId="61" xfId="3" applyFont="1" applyFill="1" applyBorder="1" applyAlignment="1">
      <alignment horizontal="left" vertical="center" wrapText="1"/>
    </xf>
    <xf numFmtId="0" fontId="39" fillId="4" borderId="67" xfId="3" applyFont="1" applyFill="1" applyBorder="1" applyAlignment="1">
      <alignment horizontal="left" vertical="center" wrapText="1"/>
    </xf>
    <xf numFmtId="0" fontId="24" fillId="13" borderId="73" xfId="3" applyFont="1" applyFill="1" applyBorder="1" applyAlignment="1">
      <alignment horizontal="center" vertical="center" wrapText="1"/>
    </xf>
    <xf numFmtId="0" fontId="19" fillId="0" borderId="2" xfId="2" applyFont="1" applyBorder="1" applyAlignment="1">
      <alignment horizontal="center" vertical="center" wrapText="1"/>
    </xf>
    <xf numFmtId="0" fontId="19" fillId="0" borderId="3" xfId="2" applyFont="1" applyBorder="1" applyAlignment="1">
      <alignment horizontal="center" vertical="center" wrapText="1"/>
    </xf>
    <xf numFmtId="0" fontId="19" fillId="0" borderId="4" xfId="2" applyFont="1" applyBorder="1" applyAlignment="1">
      <alignment horizontal="center" vertical="center" wrapText="1"/>
    </xf>
    <xf numFmtId="0" fontId="9" fillId="0" borderId="26" xfId="0" applyFont="1" applyBorder="1" applyAlignment="1">
      <alignment horizontal="center" vertical="center" wrapText="1"/>
    </xf>
    <xf numFmtId="0" fontId="9" fillId="0" borderId="1" xfId="0" applyFont="1" applyBorder="1" applyAlignment="1">
      <alignment horizontal="center" vertical="center" wrapText="1"/>
    </xf>
    <xf numFmtId="0" fontId="12" fillId="13" borderId="34" xfId="3" applyFont="1" applyFill="1" applyBorder="1" applyAlignment="1">
      <alignment horizontal="center" vertical="center" wrapText="1"/>
    </xf>
    <xf numFmtId="3" fontId="10" fillId="3" borderId="13" xfId="1" applyNumberFormat="1" applyFont="1" applyFill="1" applyBorder="1" applyAlignment="1">
      <alignment horizontal="center" vertical="center" wrapText="1"/>
    </xf>
    <xf numFmtId="3" fontId="10" fillId="3" borderId="16" xfId="1" applyNumberFormat="1" applyFont="1" applyFill="1" applyBorder="1" applyAlignment="1">
      <alignment horizontal="center" vertical="center" wrapText="1"/>
    </xf>
    <xf numFmtId="0" fontId="18" fillId="4" borderId="53" xfId="3" applyFont="1" applyFill="1" applyBorder="1" applyAlignment="1">
      <alignment horizontal="left" vertical="center" wrapText="1"/>
    </xf>
    <xf numFmtId="0" fontId="18" fillId="4" borderId="36" xfId="3" applyFont="1" applyFill="1" applyBorder="1" applyAlignment="1">
      <alignment horizontal="left" vertical="center" wrapText="1"/>
    </xf>
    <xf numFmtId="0" fontId="18" fillId="4" borderId="47" xfId="3" applyFont="1" applyFill="1" applyBorder="1" applyAlignment="1">
      <alignment horizontal="left" vertical="center" wrapText="1"/>
    </xf>
    <xf numFmtId="0" fontId="18" fillId="4" borderId="38" xfId="3" applyFont="1" applyFill="1" applyBorder="1" applyAlignment="1">
      <alignment horizontal="left" vertical="center" wrapText="1"/>
    </xf>
    <xf numFmtId="0" fontId="8" fillId="0" borderId="53" xfId="0" applyFont="1" applyBorder="1" applyAlignment="1">
      <alignment horizontal="center" vertical="center" wrapText="1"/>
    </xf>
    <xf numFmtId="0" fontId="8" fillId="0" borderId="37" xfId="0" applyFont="1" applyBorder="1" applyAlignment="1">
      <alignment horizontal="center" vertical="center" wrapText="1"/>
    </xf>
    <xf numFmtId="3" fontId="8" fillId="0" borderId="53" xfId="0" applyNumberFormat="1" applyFont="1" applyBorder="1" applyAlignment="1">
      <alignment horizontal="center" vertical="center" wrapText="1"/>
    </xf>
    <xf numFmtId="3" fontId="8" fillId="0" borderId="37" xfId="0" applyNumberFormat="1" applyFont="1" applyBorder="1" applyAlignment="1">
      <alignment horizontal="center" vertical="center" wrapText="1"/>
    </xf>
    <xf numFmtId="14" fontId="13" fillId="0" borderId="26" xfId="0" applyNumberFormat="1" applyFont="1" applyBorder="1" applyAlignment="1">
      <alignment horizontal="center" vertical="center" wrapText="1"/>
    </xf>
    <xf numFmtId="14" fontId="13" fillId="0" borderId="1" xfId="0" applyNumberFormat="1" applyFont="1" applyBorder="1" applyAlignment="1">
      <alignment horizontal="center" vertical="center" wrapText="1"/>
    </xf>
    <xf numFmtId="0" fontId="7" fillId="0" borderId="68" xfId="0" applyFont="1" applyBorder="1" applyAlignment="1">
      <alignment horizontal="center" vertical="center" wrapText="1"/>
    </xf>
    <xf numFmtId="0" fontId="7" fillId="0" borderId="40" xfId="0" applyFont="1" applyBorder="1" applyAlignment="1">
      <alignment horizontal="center" vertical="center" wrapText="1"/>
    </xf>
    <xf numFmtId="0" fontId="7" fillId="0" borderId="67" xfId="0" applyFont="1" applyBorder="1" applyAlignment="1">
      <alignment horizontal="center" vertical="center" wrapText="1"/>
    </xf>
    <xf numFmtId="0" fontId="7" fillId="0" borderId="69" xfId="0" applyFont="1" applyBorder="1" applyAlignment="1">
      <alignment horizontal="center" vertical="center" wrapText="1"/>
    </xf>
    <xf numFmtId="0" fontId="35" fillId="0" borderId="2" xfId="2" applyFont="1" applyBorder="1" applyAlignment="1">
      <alignment horizontal="center" vertical="center" wrapText="1"/>
    </xf>
    <xf numFmtId="0" fontId="35" fillId="0" borderId="3" xfId="2" applyFont="1" applyBorder="1" applyAlignment="1">
      <alignment horizontal="center" vertical="center" wrapText="1"/>
    </xf>
    <xf numFmtId="0" fontId="35" fillId="0" borderId="4" xfId="2" applyFont="1" applyBorder="1" applyAlignment="1">
      <alignment horizontal="center" vertical="center" wrapText="1"/>
    </xf>
    <xf numFmtId="0" fontId="50" fillId="13" borderId="17" xfId="3" applyFont="1" applyFill="1" applyBorder="1" applyAlignment="1">
      <alignment horizontal="center" vertical="center" wrapText="1"/>
    </xf>
    <xf numFmtId="0" fontId="50" fillId="13" borderId="55" xfId="3" applyFont="1" applyFill="1" applyBorder="1" applyAlignment="1">
      <alignment horizontal="center" vertical="center" wrapText="1"/>
    </xf>
    <xf numFmtId="0" fontId="19" fillId="0" borderId="41" xfId="2" applyFont="1" applyBorder="1" applyAlignment="1">
      <alignment horizontal="center" vertical="center" wrapText="1"/>
    </xf>
    <xf numFmtId="0" fontId="19" fillId="0" borderId="19" xfId="2" applyFont="1" applyBorder="1" applyAlignment="1">
      <alignment horizontal="center" vertical="center" wrapText="1"/>
    </xf>
    <xf numFmtId="0" fontId="19" fillId="0" borderId="20" xfId="2" applyFont="1" applyBorder="1" applyAlignment="1">
      <alignment horizontal="center" vertical="center" wrapText="1"/>
    </xf>
    <xf numFmtId="0" fontId="19" fillId="0" borderId="26" xfId="2" applyFont="1" applyBorder="1" applyAlignment="1">
      <alignment horizontal="center" vertical="center" wrapText="1"/>
    </xf>
    <xf numFmtId="0" fontId="19" fillId="0" borderId="22" xfId="2" applyFont="1" applyBorder="1" applyAlignment="1">
      <alignment horizontal="center" vertical="center" wrapText="1"/>
    </xf>
    <xf numFmtId="0" fontId="19" fillId="0" borderId="42" xfId="2" applyFont="1" applyBorder="1" applyAlignment="1">
      <alignment horizontal="center" vertical="center" wrapText="1"/>
    </xf>
    <xf numFmtId="0" fontId="19" fillId="0" borderId="24" xfId="2" applyFont="1" applyBorder="1" applyAlignment="1">
      <alignment horizontal="center" vertical="center" wrapText="1"/>
    </xf>
    <xf numFmtId="0" fontId="19" fillId="0" borderId="25" xfId="2" applyFont="1" applyBorder="1" applyAlignment="1">
      <alignment horizontal="center" vertical="center" wrapText="1"/>
    </xf>
    <xf numFmtId="0" fontId="24" fillId="13" borderId="33" xfId="3" applyFont="1" applyFill="1" applyBorder="1" applyAlignment="1">
      <alignment horizontal="center" vertical="center" wrapText="1"/>
    </xf>
    <xf numFmtId="0" fontId="24" fillId="13" borderId="17" xfId="3" applyFont="1" applyFill="1" applyBorder="1" applyAlignment="1">
      <alignment horizontal="center" vertical="center" wrapText="1"/>
    </xf>
    <xf numFmtId="0" fontId="24" fillId="13" borderId="34" xfId="3" applyFont="1" applyFill="1" applyBorder="1" applyAlignment="1">
      <alignment horizontal="center" vertical="center" wrapText="1"/>
    </xf>
    <xf numFmtId="0" fontId="18" fillId="4" borderId="1" xfId="3" applyFont="1" applyFill="1" applyBorder="1" applyAlignment="1">
      <alignment horizontal="center" vertical="center" wrapText="1"/>
    </xf>
    <xf numFmtId="0" fontId="18" fillId="4" borderId="33" xfId="3" applyFont="1" applyFill="1" applyBorder="1" applyAlignment="1">
      <alignment horizontal="center" vertical="center" wrapText="1"/>
    </xf>
    <xf numFmtId="0" fontId="18" fillId="4" borderId="17" xfId="3" applyFont="1" applyFill="1" applyBorder="1" applyAlignment="1">
      <alignment horizontal="center" vertical="center" wrapText="1"/>
    </xf>
    <xf numFmtId="0" fontId="18" fillId="4" borderId="34" xfId="3" applyFont="1" applyFill="1" applyBorder="1" applyAlignment="1">
      <alignment horizontal="center" vertical="center" wrapText="1"/>
    </xf>
    <xf numFmtId="0" fontId="24" fillId="13" borderId="2" xfId="2" applyFont="1" applyFill="1" applyBorder="1" applyAlignment="1">
      <alignment horizontal="center" vertical="center"/>
    </xf>
    <xf numFmtId="0" fontId="24" fillId="13" borderId="3" xfId="2" applyFont="1" applyFill="1" applyBorder="1" applyAlignment="1">
      <alignment horizontal="center" vertical="center"/>
    </xf>
    <xf numFmtId="0" fontId="24" fillId="13" borderId="4" xfId="2" applyFont="1" applyFill="1" applyBorder="1" applyAlignment="1">
      <alignment horizontal="center" vertical="center"/>
    </xf>
    <xf numFmtId="0" fontId="19" fillId="0" borderId="41" xfId="2" applyFont="1" applyBorder="1" applyAlignment="1">
      <alignment horizontal="center" wrapText="1"/>
    </xf>
    <xf numFmtId="0" fontId="19" fillId="0" borderId="19" xfId="2" applyFont="1" applyBorder="1" applyAlignment="1">
      <alignment horizontal="center" wrapText="1"/>
    </xf>
    <xf numFmtId="0" fontId="19" fillId="0" borderId="20" xfId="2" applyFont="1" applyBorder="1" applyAlignment="1">
      <alignment horizontal="center" wrapText="1"/>
    </xf>
    <xf numFmtId="0" fontId="19" fillId="0" borderId="42" xfId="2" applyFont="1" applyBorder="1" applyAlignment="1">
      <alignment horizontal="center" wrapText="1"/>
    </xf>
    <xf numFmtId="0" fontId="19" fillId="0" borderId="24" xfId="2" applyFont="1" applyBorder="1" applyAlignment="1">
      <alignment horizontal="center" wrapText="1"/>
    </xf>
    <xf numFmtId="0" fontId="19" fillId="0" borderId="25" xfId="2" applyFont="1" applyBorder="1" applyAlignment="1">
      <alignment horizontal="center" wrapText="1"/>
    </xf>
    <xf numFmtId="0" fontId="18" fillId="5" borderId="2" xfId="2" applyFont="1" applyFill="1" applyBorder="1" applyAlignment="1">
      <alignment horizontal="right" vertical="center" wrapText="1"/>
    </xf>
    <xf numFmtId="0" fontId="18" fillId="5" borderId="3" xfId="2" applyFont="1" applyFill="1" applyBorder="1" applyAlignment="1">
      <alignment horizontal="right" vertical="center" wrapText="1"/>
    </xf>
    <xf numFmtId="0" fontId="18" fillId="5" borderId="4" xfId="2" applyFont="1" applyFill="1" applyBorder="1" applyAlignment="1">
      <alignment horizontal="right" vertical="center" wrapText="1"/>
    </xf>
    <xf numFmtId="0" fontId="18" fillId="4" borderId="6" xfId="3" applyFont="1" applyFill="1" applyBorder="1" applyAlignment="1">
      <alignment horizontal="center" vertical="center" wrapText="1"/>
    </xf>
    <xf numFmtId="0" fontId="18" fillId="4" borderId="7" xfId="3" applyFont="1" applyFill="1" applyBorder="1" applyAlignment="1">
      <alignment horizontal="center" vertical="center" wrapText="1"/>
    </xf>
    <xf numFmtId="0" fontId="18" fillId="4" borderId="9" xfId="3" applyFont="1" applyFill="1" applyBorder="1" applyAlignment="1">
      <alignment horizontal="center" vertical="center" wrapText="1"/>
    </xf>
    <xf numFmtId="0" fontId="28" fillId="3" borderId="35" xfId="2" applyFont="1" applyFill="1" applyBorder="1" applyAlignment="1">
      <alignment horizontal="left" vertical="center" wrapText="1"/>
    </xf>
    <xf numFmtId="0" fontId="28" fillId="3" borderId="29" xfId="2" applyFont="1" applyFill="1" applyBorder="1" applyAlignment="1">
      <alignment horizontal="left" vertical="center" wrapText="1"/>
    </xf>
    <xf numFmtId="0" fontId="28" fillId="3" borderId="43" xfId="2" applyFont="1" applyFill="1" applyBorder="1" applyAlignment="1">
      <alignment horizontal="left" vertical="center" wrapText="1"/>
    </xf>
    <xf numFmtId="0" fontId="28" fillId="3" borderId="6" xfId="2" applyFont="1" applyFill="1" applyBorder="1" applyAlignment="1">
      <alignment horizontal="left" vertical="center" wrapText="1"/>
    </xf>
    <xf numFmtId="0" fontId="28" fillId="3" borderId="7" xfId="2" applyFont="1" applyFill="1" applyBorder="1" applyAlignment="1">
      <alignment horizontal="left" vertical="center" wrapText="1"/>
    </xf>
    <xf numFmtId="0" fontId="28" fillId="3" borderId="9" xfId="2" applyFont="1" applyFill="1" applyBorder="1" applyAlignment="1">
      <alignment horizontal="left" vertical="center" wrapText="1"/>
    </xf>
    <xf numFmtId="0" fontId="11" fillId="5" borderId="2" xfId="2" applyFont="1" applyFill="1" applyBorder="1" applyAlignment="1">
      <alignment horizontal="right" vertical="center" wrapText="1"/>
    </xf>
    <xf numFmtId="0" fontId="11" fillId="5" borderId="3" xfId="2" applyFont="1" applyFill="1" applyBorder="1" applyAlignment="1">
      <alignment horizontal="right" vertical="center" wrapText="1"/>
    </xf>
    <xf numFmtId="0" fontId="11" fillId="5" borderId="4" xfId="2" applyFont="1" applyFill="1" applyBorder="1" applyAlignment="1">
      <alignment horizontal="right" vertical="center" wrapText="1"/>
    </xf>
    <xf numFmtId="0" fontId="38" fillId="10" borderId="33" xfId="0" applyFont="1" applyFill="1" applyBorder="1" applyAlignment="1">
      <alignment horizontal="center" vertical="center" wrapText="1"/>
    </xf>
    <xf numFmtId="0" fontId="38" fillId="10" borderId="34" xfId="0" applyFont="1" applyFill="1" applyBorder="1" applyAlignment="1">
      <alignment horizontal="center" vertical="center" wrapText="1"/>
    </xf>
    <xf numFmtId="0" fontId="51" fillId="13" borderId="2" xfId="3" applyFont="1" applyFill="1" applyBorder="1" applyAlignment="1">
      <alignment horizontal="center" vertical="center" wrapText="1"/>
    </xf>
    <xf numFmtId="0" fontId="51" fillId="13" borderId="3" xfId="3" applyFont="1" applyFill="1" applyBorder="1" applyAlignment="1">
      <alignment horizontal="center" vertical="center" wrapText="1"/>
    </xf>
    <xf numFmtId="0" fontId="51" fillId="13" borderId="4" xfId="3" applyFont="1" applyFill="1" applyBorder="1" applyAlignment="1">
      <alignment horizontal="center" vertical="center" wrapText="1"/>
    </xf>
    <xf numFmtId="0" fontId="24" fillId="14" borderId="2" xfId="2" applyFont="1" applyFill="1" applyBorder="1" applyAlignment="1">
      <alignment horizontal="center"/>
    </xf>
    <xf numFmtId="0" fontId="24" fillId="14" borderId="3" xfId="2" applyFont="1" applyFill="1" applyBorder="1" applyAlignment="1">
      <alignment horizontal="center"/>
    </xf>
    <xf numFmtId="0" fontId="24" fillId="14" borderId="4" xfId="2" applyFont="1" applyFill="1" applyBorder="1" applyAlignment="1">
      <alignment horizontal="center"/>
    </xf>
    <xf numFmtId="0" fontId="24" fillId="14" borderId="2" xfId="3" applyFont="1" applyFill="1" applyBorder="1" applyAlignment="1">
      <alignment horizontal="center" vertical="center" wrapText="1"/>
    </xf>
    <xf numFmtId="0" fontId="24" fillId="14" borderId="3" xfId="3" applyFont="1" applyFill="1" applyBorder="1" applyAlignment="1">
      <alignment horizontal="center" vertical="center" wrapText="1"/>
    </xf>
    <xf numFmtId="0" fontId="24" fillId="14" borderId="4" xfId="3" applyFont="1" applyFill="1" applyBorder="1" applyAlignment="1">
      <alignment horizontal="center" vertical="center" wrapText="1"/>
    </xf>
    <xf numFmtId="0" fontId="17" fillId="0" borderId="0" xfId="2" applyFont="1" applyAlignment="1">
      <alignment horizontal="left" vertical="center" wrapText="1"/>
    </xf>
    <xf numFmtId="0" fontId="3" fillId="0" borderId="33" xfId="2" applyBorder="1" applyAlignment="1">
      <alignment horizontal="center"/>
    </xf>
    <xf numFmtId="0" fontId="3" fillId="0" borderId="17" xfId="2" applyBorder="1" applyAlignment="1">
      <alignment horizontal="center"/>
    </xf>
    <xf numFmtId="0" fontId="3" fillId="0" borderId="34" xfId="2" applyBorder="1" applyAlignment="1">
      <alignment horizontal="center"/>
    </xf>
    <xf numFmtId="0" fontId="3" fillId="0" borderId="31" xfId="2" applyBorder="1" applyAlignment="1">
      <alignment horizontal="center"/>
    </xf>
    <xf numFmtId="0" fontId="3" fillId="0" borderId="0" xfId="2" applyBorder="1" applyAlignment="1">
      <alignment horizontal="center"/>
    </xf>
    <xf numFmtId="0" fontId="3" fillId="0" borderId="32" xfId="2" applyBorder="1" applyAlignment="1">
      <alignment horizontal="center"/>
    </xf>
    <xf numFmtId="0" fontId="3" fillId="0" borderId="12" xfId="2" applyBorder="1" applyAlignment="1">
      <alignment horizontal="center"/>
    </xf>
    <xf numFmtId="0" fontId="3" fillId="0" borderId="13" xfId="2" applyBorder="1" applyAlignment="1">
      <alignment horizontal="center"/>
    </xf>
    <xf numFmtId="0" fontId="3" fillId="0" borderId="16" xfId="2" applyBorder="1" applyAlignment="1">
      <alignment horizontal="center"/>
    </xf>
    <xf numFmtId="0" fontId="39" fillId="4" borderId="52" xfId="3" applyFont="1" applyFill="1" applyBorder="1" applyAlignment="1">
      <alignment horizontal="left" vertical="center" wrapText="1"/>
    </xf>
    <xf numFmtId="0" fontId="39" fillId="4" borderId="11" xfId="3" applyFont="1" applyFill="1" applyBorder="1" applyAlignment="1">
      <alignment horizontal="left" vertical="center" wrapText="1"/>
    </xf>
    <xf numFmtId="0" fontId="39" fillId="4" borderId="53" xfId="3" applyFont="1" applyFill="1" applyBorder="1" applyAlignment="1">
      <alignment horizontal="left" vertical="center" wrapText="1"/>
    </xf>
    <xf numFmtId="0" fontId="39" fillId="4" borderId="37" xfId="3" applyFont="1" applyFill="1" applyBorder="1" applyAlignment="1">
      <alignment horizontal="left" vertical="center" wrapText="1"/>
    </xf>
    <xf numFmtId="0" fontId="1" fillId="0" borderId="0" xfId="2" applyFont="1" applyAlignment="1">
      <alignment horizontal="left" vertical="center" wrapText="1"/>
    </xf>
    <xf numFmtId="0" fontId="9" fillId="0" borderId="2" xfId="0" applyFont="1" applyBorder="1" applyAlignment="1">
      <alignment horizontal="center" vertical="center" wrapText="1"/>
    </xf>
    <xf numFmtId="0" fontId="9" fillId="0" borderId="4" xfId="0" applyFont="1" applyBorder="1" applyAlignment="1">
      <alignment horizontal="center" vertical="center" wrapText="1"/>
    </xf>
    <xf numFmtId="167" fontId="21" fillId="0" borderId="2" xfId="0" applyNumberFormat="1" applyFont="1" applyBorder="1" applyAlignment="1">
      <alignment horizontal="center" vertical="center"/>
    </xf>
    <xf numFmtId="0" fontId="21" fillId="0" borderId="3" xfId="0" applyFont="1" applyBorder="1" applyAlignment="1">
      <alignment horizontal="center" vertical="center"/>
    </xf>
    <xf numFmtId="0" fontId="21" fillId="0" borderId="4" xfId="0" applyFont="1" applyBorder="1" applyAlignment="1">
      <alignment horizontal="center" vertical="center"/>
    </xf>
    <xf numFmtId="0" fontId="21" fillId="13" borderId="2" xfId="0" applyFont="1" applyFill="1" applyBorder="1" applyAlignment="1">
      <alignment horizontal="right" vertical="center" wrapText="1"/>
    </xf>
    <xf numFmtId="0" fontId="21" fillId="13" borderId="3" xfId="0" applyFont="1" applyFill="1" applyBorder="1" applyAlignment="1">
      <alignment horizontal="right" vertical="center" wrapText="1"/>
    </xf>
    <xf numFmtId="0" fontId="11" fillId="3" borderId="2" xfId="3" applyFont="1" applyFill="1" applyBorder="1" applyAlignment="1">
      <alignment horizontal="center" vertical="center" wrapText="1"/>
    </xf>
    <xf numFmtId="0" fontId="11" fillId="3" borderId="15" xfId="3" applyFont="1" applyFill="1" applyBorder="1" applyAlignment="1">
      <alignment horizontal="center" vertical="center" wrapText="1"/>
    </xf>
    <xf numFmtId="0" fontId="11" fillId="3" borderId="3" xfId="3" applyFont="1" applyFill="1" applyBorder="1" applyAlignment="1">
      <alignment horizontal="center" vertical="center" wrapText="1"/>
    </xf>
    <xf numFmtId="0" fontId="11" fillId="3" borderId="4" xfId="3" applyFont="1" applyFill="1" applyBorder="1" applyAlignment="1">
      <alignment horizontal="center" vertical="center" wrapText="1"/>
    </xf>
    <xf numFmtId="0" fontId="11" fillId="13" borderId="6" xfId="3" applyFont="1" applyFill="1" applyBorder="1" applyAlignment="1">
      <alignment horizontal="right" vertical="center" wrapText="1"/>
    </xf>
    <xf numFmtId="0" fontId="11" fillId="13" borderId="9" xfId="3" applyFont="1" applyFill="1" applyBorder="1" applyAlignment="1">
      <alignment horizontal="right" vertical="center" wrapText="1"/>
    </xf>
    <xf numFmtId="0" fontId="30" fillId="0" borderId="2" xfId="0" applyFont="1" applyBorder="1" applyAlignment="1">
      <alignment horizontal="center" vertical="center" wrapText="1"/>
    </xf>
    <xf numFmtId="0" fontId="30" fillId="0" borderId="4" xfId="0" applyFont="1" applyBorder="1" applyAlignment="1">
      <alignment horizontal="center" vertical="center" wrapText="1"/>
    </xf>
    <xf numFmtId="0" fontId="16" fillId="3" borderId="24" xfId="0" applyFont="1" applyFill="1" applyBorder="1" applyAlignment="1">
      <alignment horizontal="center" vertical="center" wrapText="1"/>
    </xf>
    <xf numFmtId="166" fontId="11" fillId="6" borderId="2" xfId="1" applyNumberFormat="1" applyFont="1" applyFill="1" applyBorder="1" applyAlignment="1">
      <alignment horizontal="center" vertical="center" wrapText="1"/>
    </xf>
    <xf numFmtId="166" fontId="11" fillId="6" borderId="4" xfId="1" applyNumberFormat="1" applyFont="1" applyFill="1" applyBorder="1" applyAlignment="1">
      <alignment horizontal="center" vertical="center" wrapText="1"/>
    </xf>
    <xf numFmtId="166" fontId="18" fillId="6" borderId="2" xfId="1" applyNumberFormat="1" applyFont="1" applyFill="1" applyBorder="1" applyAlignment="1">
      <alignment horizontal="center" vertical="center" wrapText="1"/>
    </xf>
    <xf numFmtId="166" fontId="18" fillId="6" borderId="4" xfId="1" applyNumberFormat="1" applyFont="1" applyFill="1" applyBorder="1" applyAlignment="1">
      <alignment horizontal="center" vertical="center" wrapText="1"/>
    </xf>
    <xf numFmtId="0" fontId="29" fillId="3" borderId="19" xfId="0" applyFont="1" applyFill="1" applyBorder="1" applyAlignment="1">
      <alignment horizontal="center" vertical="center" wrapText="1"/>
    </xf>
    <xf numFmtId="0" fontId="29" fillId="3" borderId="60" xfId="0" applyFont="1" applyFill="1" applyBorder="1" applyAlignment="1">
      <alignment horizontal="center" vertical="center" wrapText="1"/>
    </xf>
    <xf numFmtId="164" fontId="29" fillId="3" borderId="19" xfId="0" applyNumberFormat="1" applyFont="1" applyFill="1" applyBorder="1" applyAlignment="1">
      <alignment horizontal="center" vertical="center" wrapText="1"/>
    </xf>
    <xf numFmtId="0" fontId="52" fillId="12" borderId="2" xfId="0" applyFont="1" applyFill="1" applyBorder="1" applyAlignment="1">
      <alignment horizontal="justify" vertical="center" wrapText="1"/>
    </xf>
    <xf numFmtId="0" fontId="52" fillId="12" borderId="3" xfId="0" applyFont="1" applyFill="1" applyBorder="1" applyAlignment="1">
      <alignment horizontal="justify" vertical="center" wrapText="1"/>
    </xf>
    <xf numFmtId="0" fontId="52" fillId="12" borderId="15" xfId="0" applyFont="1" applyFill="1" applyBorder="1" applyAlignment="1">
      <alignment horizontal="justify" vertical="center" wrapText="1"/>
    </xf>
    <xf numFmtId="0" fontId="18" fillId="7" borderId="14" xfId="3" applyFont="1" applyFill="1" applyBorder="1" applyAlignment="1" applyProtection="1">
      <alignment horizontal="center" vertical="center" wrapText="1"/>
      <protection locked="0"/>
    </xf>
    <xf numFmtId="0" fontId="18" fillId="7" borderId="3" xfId="3" applyFont="1" applyFill="1" applyBorder="1" applyAlignment="1" applyProtection="1">
      <alignment horizontal="center" vertical="center" wrapText="1"/>
      <protection locked="0"/>
    </xf>
    <xf numFmtId="0" fontId="18" fillId="7" borderId="4" xfId="3" applyFont="1" applyFill="1" applyBorder="1" applyAlignment="1" applyProtection="1">
      <alignment horizontal="center" vertical="center" wrapText="1"/>
      <protection locked="0"/>
    </xf>
    <xf numFmtId="0" fontId="53" fillId="12" borderId="2" xfId="0" applyFont="1" applyFill="1" applyBorder="1" applyAlignment="1">
      <alignment horizontal="justify" vertical="center" wrapText="1"/>
    </xf>
    <xf numFmtId="0" fontId="53" fillId="12" borderId="3" xfId="0" applyFont="1" applyFill="1" applyBorder="1" applyAlignment="1">
      <alignment horizontal="justify" vertical="center" wrapText="1"/>
    </xf>
    <xf numFmtId="0" fontId="53" fillId="12" borderId="15" xfId="0" applyFont="1" applyFill="1" applyBorder="1" applyAlignment="1">
      <alignment horizontal="justify" vertical="center" wrapText="1"/>
    </xf>
    <xf numFmtId="0" fontId="39" fillId="4" borderId="47" xfId="3" applyFont="1" applyFill="1" applyBorder="1" applyAlignment="1">
      <alignment horizontal="left" vertical="center" wrapText="1"/>
    </xf>
    <xf numFmtId="0" fontId="39" fillId="4" borderId="39" xfId="3" applyFont="1" applyFill="1" applyBorder="1" applyAlignment="1">
      <alignment horizontal="left" vertical="center" wrapText="1"/>
    </xf>
    <xf numFmtId="0" fontId="43" fillId="3" borderId="47" xfId="0" applyFont="1" applyFill="1" applyBorder="1" applyAlignment="1">
      <alignment horizontal="center" vertical="center" wrapText="1"/>
    </xf>
    <xf numFmtId="0" fontId="43" fillId="3" borderId="38" xfId="0" applyFont="1" applyFill="1" applyBorder="1" applyAlignment="1">
      <alignment horizontal="center" vertical="center" wrapText="1"/>
    </xf>
    <xf numFmtId="0" fontId="39" fillId="4" borderId="1" xfId="3" applyFont="1" applyFill="1" applyBorder="1" applyAlignment="1">
      <alignment horizontal="center" vertical="center" wrapText="1"/>
    </xf>
    <xf numFmtId="0" fontId="45" fillId="0" borderId="1" xfId="5" applyFont="1" applyBorder="1" applyAlignment="1">
      <alignment horizontal="center" vertical="center" wrapText="1"/>
    </xf>
    <xf numFmtId="0" fontId="18" fillId="4" borderId="1" xfId="2" applyFont="1" applyFill="1" applyBorder="1" applyAlignment="1">
      <alignment horizontal="center" wrapText="1"/>
    </xf>
    <xf numFmtId="0" fontId="40" fillId="0" borderId="1" xfId="2" applyFont="1" applyBorder="1" applyAlignment="1">
      <alignment horizontal="center"/>
    </xf>
    <xf numFmtId="166" fontId="31" fillId="2" borderId="3" xfId="1" applyNumberFormat="1" applyFont="1" applyFill="1" applyBorder="1" applyAlignment="1">
      <alignment horizontal="center" vertical="center" wrapText="1"/>
    </xf>
    <xf numFmtId="166" fontId="31" fillId="2" borderId="4" xfId="1" applyNumberFormat="1" applyFont="1" applyFill="1" applyBorder="1" applyAlignment="1">
      <alignment horizontal="center" vertical="center" wrapText="1"/>
    </xf>
    <xf numFmtId="0" fontId="18" fillId="5" borderId="2" xfId="2" applyFont="1" applyFill="1" applyBorder="1" applyAlignment="1">
      <alignment horizontal="center" vertical="center" wrapText="1"/>
    </xf>
    <xf numFmtId="0" fontId="18" fillId="5" borderId="3" xfId="2" applyFont="1" applyFill="1" applyBorder="1" applyAlignment="1">
      <alignment horizontal="center" vertical="center" wrapText="1"/>
    </xf>
    <xf numFmtId="0" fontId="19" fillId="3" borderId="2" xfId="2" applyFont="1" applyFill="1" applyBorder="1" applyAlignment="1">
      <alignment horizontal="center" vertical="center" wrapText="1"/>
    </xf>
    <xf numFmtId="168" fontId="27" fillId="6" borderId="8" xfId="0" applyNumberFormat="1" applyFont="1" applyFill="1" applyBorder="1" applyAlignment="1">
      <alignment horizontal="left" vertical="center" wrapText="1"/>
    </xf>
    <xf numFmtId="168" fontId="27" fillId="6" borderId="11" xfId="0" applyNumberFormat="1" applyFont="1" applyFill="1" applyBorder="1" applyAlignment="1">
      <alignment horizontal="left" vertical="center" wrapText="1"/>
    </xf>
    <xf numFmtId="0" fontId="52" fillId="12" borderId="2" xfId="0" applyFont="1" applyFill="1" applyBorder="1" applyAlignment="1">
      <alignment horizontal="left" vertical="center" wrapText="1"/>
    </xf>
    <xf numFmtId="0" fontId="52" fillId="12" borderId="3" xfId="0" applyFont="1" applyFill="1" applyBorder="1" applyAlignment="1">
      <alignment horizontal="left" vertical="center" wrapText="1"/>
    </xf>
    <xf numFmtId="0" fontId="52" fillId="12" borderId="15" xfId="0" applyFont="1" applyFill="1" applyBorder="1" applyAlignment="1">
      <alignment horizontal="left" vertical="center" wrapText="1"/>
    </xf>
    <xf numFmtId="0" fontId="0" fillId="6" borderId="6" xfId="0" applyFill="1" applyBorder="1" applyAlignment="1">
      <alignment horizontal="center" vertical="center"/>
    </xf>
    <xf numFmtId="0" fontId="0" fillId="6" borderId="9" xfId="0" applyFill="1" applyBorder="1" applyAlignment="1">
      <alignment horizontal="center" vertical="center"/>
    </xf>
    <xf numFmtId="166" fontId="0" fillId="6" borderId="6" xfId="1" applyNumberFormat="1" applyFont="1" applyFill="1" applyBorder="1" applyAlignment="1">
      <alignment horizontal="center" vertical="center"/>
    </xf>
    <xf numFmtId="166" fontId="0" fillId="6" borderId="9" xfId="1" applyNumberFormat="1" applyFont="1" applyFill="1" applyBorder="1" applyAlignment="1">
      <alignment horizontal="center" vertical="center"/>
    </xf>
    <xf numFmtId="0" fontId="0" fillId="5" borderId="33" xfId="0" applyFill="1" applyBorder="1" applyAlignment="1">
      <alignment horizontal="center" vertical="center"/>
    </xf>
    <xf numFmtId="0" fontId="0" fillId="5" borderId="34" xfId="0" applyFill="1" applyBorder="1" applyAlignment="1">
      <alignment horizontal="center" vertical="center"/>
    </xf>
    <xf numFmtId="0" fontId="0" fillId="5" borderId="6" xfId="0" applyFill="1" applyBorder="1" applyAlignment="1">
      <alignment horizontal="center" vertical="center"/>
    </xf>
    <xf numFmtId="0" fontId="0" fillId="5" borderId="7" xfId="0" applyFill="1" applyBorder="1" applyAlignment="1">
      <alignment horizontal="center" vertical="center"/>
    </xf>
    <xf numFmtId="0" fontId="0" fillId="5" borderId="9" xfId="0" applyFill="1" applyBorder="1" applyAlignment="1">
      <alignment horizontal="center" vertical="center"/>
    </xf>
    <xf numFmtId="0" fontId="26" fillId="12" borderId="74" xfId="0" applyFont="1" applyFill="1" applyBorder="1" applyAlignment="1">
      <alignment horizontal="justify" vertical="center" wrapText="1"/>
    </xf>
    <xf numFmtId="0" fontId="26" fillId="12" borderId="0" xfId="0" applyFont="1" applyFill="1" applyBorder="1" applyAlignment="1">
      <alignment horizontal="justify" vertical="center" wrapText="1"/>
    </xf>
    <xf numFmtId="0" fontId="18" fillId="0" borderId="66" xfId="2" applyFont="1" applyBorder="1" applyAlignment="1">
      <alignment horizontal="center" vertical="center" wrapText="1"/>
    </xf>
    <xf numFmtId="0" fontId="18" fillId="0" borderId="36" xfId="2" applyFont="1" applyBorder="1" applyAlignment="1">
      <alignment horizontal="center" vertical="center" wrapText="1"/>
    </xf>
    <xf numFmtId="0" fontId="18" fillId="0" borderId="26" xfId="2" applyFont="1" applyBorder="1" applyAlignment="1">
      <alignment horizontal="center" vertical="center" wrapText="1"/>
    </xf>
  </cellXfs>
  <cellStyles count="6">
    <cellStyle name="Hipervínculo" xfId="5" builtinId="8"/>
    <cellStyle name="Moneda" xfId="1" builtinId="4"/>
    <cellStyle name="Normal" xfId="0" builtinId="0"/>
    <cellStyle name="Normal 10" xfId="2"/>
    <cellStyle name="Normal 10 2" xfId="3"/>
    <cellStyle name="Normal 2"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773827</xdr:colOff>
      <xdr:row>0</xdr:row>
      <xdr:rowOff>119720</xdr:rowOff>
    </xdr:from>
    <xdr:to>
      <xdr:col>4</xdr:col>
      <xdr:colOff>1054893</xdr:colOff>
      <xdr:row>2</xdr:row>
      <xdr:rowOff>178595</xdr:rowOff>
    </xdr:to>
    <xdr:sp macro="" textlink="">
      <xdr:nvSpPr>
        <xdr:cNvPr id="2" name="1 CuadroTexto">
          <a:extLst>
            <a:ext uri="{FF2B5EF4-FFF2-40B4-BE49-F238E27FC236}">
              <a16:creationId xmlns:a16="http://schemas.microsoft.com/office/drawing/2014/main" xmlns="" id="{00000000-0008-0000-0000-000002000000}"/>
            </a:ext>
          </a:extLst>
        </xdr:cNvPr>
        <xdr:cNvSpPr txBox="1"/>
      </xdr:nvSpPr>
      <xdr:spPr>
        <a:xfrm>
          <a:off x="892890" y="119720"/>
          <a:ext cx="3662441" cy="67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s-CL" sz="1050" b="1">
              <a:ln>
                <a:noFill/>
              </a:ln>
            </a:rPr>
            <a:t>GOBIERNO REGIONAL DE TARAPACÁ</a:t>
          </a:r>
        </a:p>
        <a:p>
          <a:r>
            <a:rPr lang="es-CL" sz="1050" b="1">
              <a:ln>
                <a:noFill/>
              </a:ln>
            </a:rPr>
            <a:t>División de Planificación y Desarrollo Regional </a:t>
          </a:r>
        </a:p>
        <a:p>
          <a:r>
            <a:rPr lang="es-CL" sz="1050" b="1">
              <a:ln>
                <a:noFill/>
              </a:ln>
            </a:rPr>
            <a:t>Departamento de Gestión del Desarrollo</a:t>
          </a:r>
        </a:p>
      </xdr:txBody>
    </xdr:sp>
    <xdr:clientData/>
  </xdr:twoCellAnchor>
  <xdr:twoCellAnchor editAs="oneCell">
    <xdr:from>
      <xdr:col>1</xdr:col>
      <xdr:colOff>102392</xdr:colOff>
      <xdr:row>0</xdr:row>
      <xdr:rowOff>95250</xdr:rowOff>
    </xdr:from>
    <xdr:to>
      <xdr:col>1</xdr:col>
      <xdr:colOff>714374</xdr:colOff>
      <xdr:row>4</xdr:row>
      <xdr:rowOff>11906</xdr:rowOff>
    </xdr:to>
    <xdr:pic>
      <xdr:nvPicPr>
        <xdr:cNvPr id="3" name="2 Imagen">
          <a:extLst>
            <a:ext uri="{FF2B5EF4-FFF2-40B4-BE49-F238E27FC236}">
              <a16:creationId xmlns:a16="http://schemas.microsoft.com/office/drawing/2014/main" xmlns="" id="{00000000-0008-0000-00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1455" y="95250"/>
          <a:ext cx="611982" cy="964406"/>
        </a:xfrm>
        <a:prstGeom prst="rect">
          <a:avLst/>
        </a:prstGeom>
      </xdr:spPr>
    </xdr:pic>
    <xdr:clientData/>
  </xdr:twoCellAnchor>
  <xdr:twoCellAnchor>
    <xdr:from>
      <xdr:col>5</xdr:col>
      <xdr:colOff>628571</xdr:colOff>
      <xdr:row>0</xdr:row>
      <xdr:rowOff>95249</xdr:rowOff>
    </xdr:from>
    <xdr:to>
      <xdr:col>9</xdr:col>
      <xdr:colOff>23812</xdr:colOff>
      <xdr:row>3</xdr:row>
      <xdr:rowOff>35718</xdr:rowOff>
    </xdr:to>
    <xdr:sp macro="" textlink="">
      <xdr:nvSpPr>
        <xdr:cNvPr id="6" name="1 CuadroTexto">
          <a:extLst>
            <a:ext uri="{FF2B5EF4-FFF2-40B4-BE49-F238E27FC236}">
              <a16:creationId xmlns:a16="http://schemas.microsoft.com/office/drawing/2014/main" xmlns="" id="{00000000-0008-0000-0000-000006000000}"/>
            </a:ext>
          </a:extLst>
        </xdr:cNvPr>
        <xdr:cNvSpPr txBox="1"/>
      </xdr:nvSpPr>
      <xdr:spPr>
        <a:xfrm>
          <a:off x="5200571" y="95249"/>
          <a:ext cx="3562429" cy="8691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r"/>
          <a:r>
            <a:rPr lang="es-CL" sz="1600" b="1" i="1">
              <a:ln>
                <a:noFill/>
              </a:ln>
              <a:latin typeface="+mn-lt"/>
            </a:rPr>
            <a:t>FONDO DE  PROTECCIÓN AL  </a:t>
          </a:r>
        </a:p>
        <a:p>
          <a:pPr algn="r"/>
          <a:r>
            <a:rPr lang="es-CL" sz="1600" b="1" i="1">
              <a:ln>
                <a:noFill/>
              </a:ln>
              <a:latin typeface="+mn-lt"/>
            </a:rPr>
            <a:t>MEDIO AMBIENTE Y EDUCACIÓN</a:t>
          </a:r>
        </a:p>
        <a:p>
          <a:pPr algn="r"/>
          <a:r>
            <a:rPr lang="es-CL" sz="1600" b="1" i="1">
              <a:ln>
                <a:noFill/>
              </a:ln>
              <a:latin typeface="+mn-lt"/>
            </a:rPr>
            <a:t>AMBIENTAL 2018</a:t>
          </a:r>
        </a:p>
      </xdr:txBody>
    </xdr:sp>
    <xdr:clientData/>
  </xdr:twoCellAnchor>
  <xdr:twoCellAnchor editAs="oneCell">
    <xdr:from>
      <xdr:col>9</xdr:col>
      <xdr:colOff>79374</xdr:colOff>
      <xdr:row>0</xdr:row>
      <xdr:rowOff>79375</xdr:rowOff>
    </xdr:from>
    <xdr:to>
      <xdr:col>10</xdr:col>
      <xdr:colOff>365124</xdr:colOff>
      <xdr:row>4</xdr:row>
      <xdr:rowOff>47625</xdr:rowOff>
    </xdr:to>
    <xdr:pic>
      <xdr:nvPicPr>
        <xdr:cNvPr id="7" name="Imagen 6" descr="C:\Users\mvillalba\Desktop\CONCURSO MEDIO AMBIENTE 2017\PEMA1-02.jpg">
          <a:extLst>
            <a:ext uri="{FF2B5EF4-FFF2-40B4-BE49-F238E27FC236}">
              <a16:creationId xmlns:a16="http://schemas.microsoft.com/office/drawing/2014/main" xmlns="" id="{00000000-0008-0000-0000-000007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318624" y="79375"/>
          <a:ext cx="1285875" cy="98425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mvillalba\Desktop\FNDR%202018\SEGURIDAD%202017\Base%20de%20datos\BASE%20GENERAL%20DE%20SEGURIDAD%202017%20FIN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GRESADOS2017"/>
      <sheetName val="ACTA 2017"/>
      <sheetName val="EVALUACION"/>
      <sheetName val="FICHAEVALUACION"/>
      <sheetName val="ADM SEGURIDAD 2017"/>
      <sheetName val="Consolidado 2014-2015-2016"/>
      <sheetName val="RESUMEN PROYECTO"/>
      <sheetName val=" RESUMEN SEG 2017"/>
      <sheetName val="COMISION"/>
      <sheetName val="+70 IQQ"/>
      <sheetName val="+70 TAM"/>
      <sheetName val="-70"/>
      <sheetName val="INADMISIBLES"/>
      <sheetName val="INHABILIDADES 2017"/>
      <sheetName val="CUMPLERENDICION"/>
      <sheetName val="VALIDACIÓN 2017"/>
      <sheetName val="PP"/>
    </sheetNames>
    <sheetDataSet>
      <sheetData sheetId="0">
        <row r="8">
          <cell r="D8" t="str">
            <v>Nº CARPETA</v>
          </cell>
          <cell r="E8" t="str">
            <v>RUT DE LA INSTITUCIÓN</v>
          </cell>
          <cell r="F8" t="str">
            <v>NOMBRE DE LA INICIATIVA</v>
          </cell>
          <cell r="G8" t="str">
            <v>NOMBRE DE LA INSTITUCIÓN</v>
          </cell>
          <cell r="H8" t="str">
            <v>INHABILIDAD INSTITUCIÓN</v>
          </cell>
          <cell r="I8" t="str">
            <v>ESTADO DE VALIDACIÓN</v>
          </cell>
          <cell r="J8" t="str">
            <v>FECHA DE VALIDACIÓN</v>
          </cell>
          <cell r="K8" t="str">
            <v>FECHA DE TERMINO DE LA DIRECTIVA</v>
          </cell>
          <cell r="L8" t="str">
            <v>ESTADO DE LA DIRECTIVA</v>
          </cell>
          <cell r="M8" t="str">
            <v>OBSERVACIONES DE DIRECTIVA</v>
          </cell>
          <cell r="N8" t="str">
            <v>CERTIFICADO DE VIGENCIA</v>
          </cell>
          <cell r="O8" t="str">
            <v>OBSERVACIONES AL CERTIFICADO DE VIGENCIA</v>
          </cell>
          <cell r="P8" t="str">
            <v>Nº CARPETA</v>
          </cell>
          <cell r="Q8" t="str">
            <v>VIGENCIA DIRECTIVA</v>
          </cell>
          <cell r="R8" t="str">
            <v>DIRECCION INSTITUCION</v>
          </cell>
          <cell r="S8" t="str">
            <v>PROVINCIA</v>
          </cell>
          <cell r="T8" t="str">
            <v>COMUNA</v>
          </cell>
          <cell r="U8" t="str">
            <v>TELEFONO</v>
          </cell>
          <cell r="V8" t="str">
            <v>CELULAR</v>
          </cell>
          <cell r="W8" t="str">
            <v>CORREO ELECTRONICO</v>
          </cell>
          <cell r="X8" t="str">
            <v>DATOS INSTITUCIÓN</v>
          </cell>
          <cell r="Y8" t="str">
            <v>FECHA INICIO</v>
          </cell>
          <cell r="Z8" t="str">
            <v>FECHA TERMINO</v>
          </cell>
          <cell r="AA8" t="str">
            <v>FECHA CONSTITUCION</v>
          </cell>
          <cell r="AB8" t="str">
            <v>Nº CUENTA</v>
          </cell>
          <cell r="AC8" t="str">
            <v>TITULAR</v>
          </cell>
          <cell r="AD8" t="str">
            <v>BANCO</v>
          </cell>
          <cell r="AE8" t="str">
            <v>TIPO CUENTA</v>
          </cell>
          <cell r="AF8" t="str">
            <v>CUENTA BANCARIA INSTITUCIÓN</v>
          </cell>
          <cell r="AG8" t="str">
            <v>INHABILIDAD REPRESENTANTE LEGAL</v>
          </cell>
          <cell r="AH8" t="str">
            <v>NOMBRE REPRESANTE LEGAL</v>
          </cell>
          <cell r="AI8" t="str">
            <v>RUT REPRESANTE LEGAL</v>
          </cell>
          <cell r="AJ8" t="str">
            <v>DOMICILIO REPRESANTE LEGAL</v>
          </cell>
          <cell r="AK8" t="str">
            <v>TELEFONO REPRESANTE LEGAL</v>
          </cell>
          <cell r="AL8" t="str">
            <v>CELULAR REPRESANTE LEGAL</v>
          </cell>
          <cell r="AM8" t="str">
            <v>MAIL CONTACTO REPRESANTE LEGAL</v>
          </cell>
          <cell r="AN8" t="str">
            <v>ANTECEDENTES DEL REPRESENTANTE LEGAL</v>
          </cell>
          <cell r="AO8" t="str">
            <v>DOBLE EJECUTOR</v>
          </cell>
          <cell r="AP8" t="str">
            <v>PROYECTOS CON DOBLE EJECUTOR</v>
          </cell>
          <cell r="AQ8" t="str">
            <v>INHABILIDAD EJECUTOR</v>
          </cell>
          <cell r="AR8" t="str">
            <v>NOMBRE EJECUTOR</v>
          </cell>
          <cell r="AS8" t="str">
            <v>RUT EJECUTOR</v>
          </cell>
          <cell r="AT8" t="str">
            <v>DOMICILIO EJECUTOR</v>
          </cell>
          <cell r="AU8" t="str">
            <v>TELEFONO EJECUTOR</v>
          </cell>
          <cell r="AV8" t="str">
            <v>CELULAR EJECUTOR</v>
          </cell>
          <cell r="AW8" t="str">
            <v>MAIL CONTACTO EJECUTOR</v>
          </cell>
          <cell r="AX8" t="str">
            <v>ANTECEDENTES DEL EJECUTOR</v>
          </cell>
          <cell r="AY8" t="str">
            <v>COORDINADOR</v>
          </cell>
          <cell r="AZ8" t="str">
            <v>DOBLE COORDINADOR</v>
          </cell>
          <cell r="BA8" t="str">
            <v>NOMBRE COORDINADOR</v>
          </cell>
          <cell r="BB8" t="str">
            <v>RUT COORDINADOR</v>
          </cell>
          <cell r="BC8" t="str">
            <v>DOMICILIO COORDINADOR</v>
          </cell>
          <cell r="BD8" t="str">
            <v>TELEFONO COORDINADOR</v>
          </cell>
          <cell r="BE8" t="str">
            <v>CELULAR COORDINADOR</v>
          </cell>
          <cell r="BF8" t="str">
            <v>MAIL CONTACTO COORDINADOR</v>
          </cell>
          <cell r="BG8" t="str">
            <v>ANTECEDENTES DEL COORDINADOR</v>
          </cell>
          <cell r="BH8" t="str">
            <v xml:space="preserve">PROVINCIA donde se realizara la actividad </v>
          </cell>
          <cell r="BI8" t="str">
            <v xml:space="preserve">COMUNA donde se realizara la actividad  </v>
          </cell>
          <cell r="BJ8" t="str">
            <v>SECTOR  DONDE SE IMPLEMENTARA EL PROYECTO</v>
          </cell>
          <cell r="BK8" t="str">
            <v>N° BENEFICIARIO DIRECTO</v>
          </cell>
          <cell r="BL8" t="str">
            <v>BENEFICIARIO INDIRECTO</v>
          </cell>
          <cell r="BM8" t="str">
            <v>COSTO POR BENEFICIARIO DIRECTO</v>
          </cell>
          <cell r="BN8" t="str">
            <v>NUEVO / CONTINUIDAD</v>
          </cell>
          <cell r="BO8" t="str">
            <v>CATEGORIAS</v>
          </cell>
          <cell r="BP8" t="str">
            <v>SITUACIONAL</v>
          </cell>
          <cell r="BQ8" t="str">
            <v>PSICOSOCIAL</v>
          </cell>
          <cell r="BR8" t="str">
            <v xml:space="preserve">MESES DE DURACIÓN </v>
          </cell>
          <cell r="BS8" t="str">
            <v>FECHA ESTIMADA  INICIO</v>
          </cell>
          <cell r="BT8" t="str">
            <v>FECHA ESTIMADA TERMINO</v>
          </cell>
          <cell r="BU8" t="str">
            <v>OBJETIVO DEL PROYECTO</v>
          </cell>
          <cell r="BV8" t="str">
            <v>ANTECEDENTES DEL PROYECTO</v>
          </cell>
          <cell r="BW8" t="str">
            <v>MONTO  GORE $</v>
          </cell>
          <cell r="BX8" t="str">
            <v>APORTE PROPIO</v>
          </cell>
          <cell r="BY8" t="str">
            <v>OTROS APORTES $</v>
          </cell>
          <cell r="BZ8" t="str">
            <v>MONTO TOTAL $</v>
          </cell>
          <cell r="CA8" t="str">
            <v>MONTOS DEL PROYECTO</v>
          </cell>
          <cell r="CB8" t="str">
            <v>PROVEEDOR</v>
          </cell>
          <cell r="CC8" t="str">
            <v>REPRESENTANTE LEGAL</v>
          </cell>
          <cell r="CD8" t="str">
            <v>MONTO COTIZACIÓN</v>
          </cell>
          <cell r="CE8" t="str">
            <v>POSEE TRES COTIZACIONES</v>
          </cell>
          <cell r="CF8" t="str">
            <v>ANEXO 23</v>
          </cell>
          <cell r="CG8" t="str">
            <v>GASTOS DE MANTENCIÓN SOLO LUMINARIA</v>
          </cell>
          <cell r="CH8" t="str">
            <v>PROVEEDORES</v>
          </cell>
          <cell r="CI8" t="str">
            <v>ADMISIBLE / INADMISIBLE /RETIRADO</v>
          </cell>
          <cell r="CJ8" t="str">
            <v>OBSERVACIONES ADMISIBILIDAD</v>
          </cell>
          <cell r="CK8" t="str">
            <v>OBSERVACIONES PARA EVALUACIÓN</v>
          </cell>
          <cell r="CL8" t="str">
            <v>ADMISIBILIDAD</v>
          </cell>
          <cell r="CM8" t="str">
            <v>PERSONA QUE REALIZA EL FOLIADO</v>
          </cell>
          <cell r="CN8" t="str">
            <v>FOLIADO</v>
          </cell>
          <cell r="CO8" t="str">
            <v>OBSERVACIONES FOLIADO</v>
          </cell>
          <cell r="CP8" t="str">
            <v>FOLIADO</v>
          </cell>
          <cell r="CQ8" t="str">
            <v>FUERA DE BASES</v>
          </cell>
          <cell r="CR8" t="str">
            <v>NOMBRE EVALUADOR TÉCNICA</v>
          </cell>
          <cell r="CS8" t="str">
            <v>OBSERVACIONES EVALUADOR</v>
          </cell>
          <cell r="CT8" t="str">
            <v>POSTULACIÓN EN LINEA</v>
          </cell>
          <cell r="CU8" t="str">
            <v>PROVINCIA PROPUESTA</v>
          </cell>
          <cell r="CV8" t="str">
            <v xml:space="preserve">MONTO  SOLICITADO GORE </v>
          </cell>
          <cell r="CW8" t="str">
            <v>MONTO PROPUESTO EVALUADOR $</v>
          </cell>
          <cell r="CX8" t="str">
            <v>CANTIDAD DE REBAJA EN EVALUACIÓN</v>
          </cell>
          <cell r="CY8" t="str">
            <v>PUNTAJE</v>
          </cell>
          <cell r="CZ8" t="str">
            <v>ESTADO PUNTAJE</v>
          </cell>
          <cell r="DA8" t="str">
            <v>EVALUACIÓN</v>
          </cell>
          <cell r="DB8" t="str">
            <v xml:space="preserve">MONTO PROPUESTO EVALUADOR </v>
          </cell>
          <cell r="DC8" t="str">
            <v>COMISION CORE</v>
          </cell>
          <cell r="DD8" t="str">
            <v>CANTIDAD DE REBAJA DE CORE</v>
          </cell>
          <cell r="DE8" t="str">
            <v>ESTADO DE ADJUDICACIÓN</v>
          </cell>
          <cell r="DF8" t="str">
            <v>OBSERVACIONES CORE</v>
          </cell>
          <cell r="DG8" t="str">
            <v>PROVINCIA ADJUDICADA</v>
          </cell>
          <cell r="DH8" t="str">
            <v xml:space="preserve">TOTAL ADJUDICADO </v>
          </cell>
          <cell r="DI8" t="str">
            <v>CORE</v>
          </cell>
          <cell r="DJ8" t="str">
            <v xml:space="preserve">ESTADO CONVENIO </v>
          </cell>
          <cell r="DK8" t="str">
            <v>OBSERVACIONES DE CONVENIO</v>
          </cell>
          <cell r="DL8" t="str">
            <v xml:space="preserve">N° RESOLUCIÓN </v>
          </cell>
          <cell r="DM8" t="str">
            <v xml:space="preserve">OBSERVACIONES RESOLUCIÓN </v>
          </cell>
          <cell r="DN8" t="str">
            <v>N° DE PROYECTO</v>
          </cell>
          <cell r="DO8" t="str">
            <v>ESTADO ACTUAL</v>
          </cell>
          <cell r="DP8" t="str">
            <v>APROVADOS</v>
          </cell>
          <cell r="DQ8" t="str">
            <v>RESUMENES</v>
          </cell>
        </row>
        <row r="9">
          <cell r="D9">
            <v>1</v>
          </cell>
          <cell r="E9" t="str">
            <v>74.505.400-5</v>
          </cell>
          <cell r="F9" t="str">
            <v xml:space="preserve">CIVILIZACIÓN EN CONSTRUCCIÓN EDUACIÓN Y PREVENCIÓN </v>
          </cell>
          <cell r="G9" t="str">
            <v>JUNTA DE VECINOS ALTO LOS PUQUIOS</v>
          </cell>
          <cell r="H9" t="str">
            <v>HABILITADO</v>
          </cell>
          <cell r="I9" t="str">
            <v>Validada</v>
          </cell>
          <cell r="J9">
            <v>42783.398078703707</v>
          </cell>
          <cell r="K9">
            <v>43804</v>
          </cell>
          <cell r="L9" t="str">
            <v>DIRECTIVA VIGENTE</v>
          </cell>
          <cell r="M9" t="str">
            <v>OK</v>
          </cell>
          <cell r="N9" t="str">
            <v>OK</v>
          </cell>
          <cell r="O9">
            <v>0</v>
          </cell>
          <cell r="P9">
            <v>1</v>
          </cell>
          <cell r="Q9">
            <v>0</v>
          </cell>
          <cell r="R9" t="str">
            <v>Calle 4 S/N</v>
          </cell>
          <cell r="S9" t="str">
            <v>Iquique</v>
          </cell>
          <cell r="T9" t="str">
            <v>Iquique</v>
          </cell>
          <cell r="U9">
            <v>0</v>
          </cell>
          <cell r="V9">
            <v>953347237</v>
          </cell>
          <cell r="W9" t="str">
            <v>juntavecinos.altolospuquios@gmail.com</v>
          </cell>
          <cell r="X9">
            <v>0</v>
          </cell>
          <cell r="Y9">
            <v>42709</v>
          </cell>
          <cell r="Z9">
            <v>43804</v>
          </cell>
          <cell r="AA9">
            <v>34492</v>
          </cell>
          <cell r="AB9">
            <v>1364941559</v>
          </cell>
          <cell r="AC9" t="str">
            <v>Junta de Vecinos Alto Los Puquios</v>
          </cell>
          <cell r="AD9" t="str">
            <v>BANCO ESTADO DE CHILE</v>
          </cell>
          <cell r="AE9" t="str">
            <v>CUENTA DE AHORROS</v>
          </cell>
          <cell r="AF9">
            <v>0</v>
          </cell>
          <cell r="AG9" t="str">
            <v>HABILITADO</v>
          </cell>
          <cell r="AH9" t="str">
            <v>Jensy Larama Maldonado</v>
          </cell>
          <cell r="AI9" t="str">
            <v>8.294.176-2</v>
          </cell>
          <cell r="AJ9" t="str">
            <v>Pasaje Chamiza 3866</v>
          </cell>
          <cell r="AK9">
            <v>0</v>
          </cell>
          <cell r="AL9">
            <v>953347237</v>
          </cell>
          <cell r="AM9" t="str">
            <v>jensylarama.inspector@gmail.com</v>
          </cell>
          <cell r="AN9" t="str">
            <v xml:space="preserve"> </v>
          </cell>
          <cell r="AO9" t="str">
            <v>NO</v>
          </cell>
          <cell r="AP9">
            <v>0</v>
          </cell>
          <cell r="AQ9" t="str">
            <v>HABILITADO</v>
          </cell>
          <cell r="AR9" t="str">
            <v>RODOLFO EDUARDO SILVA SANSBERRO</v>
          </cell>
          <cell r="AS9" t="str">
            <v>22.662.765-0</v>
          </cell>
          <cell r="AT9" t="str">
            <v>PLAYA BLANCA 2236 DEPTO. 27</v>
          </cell>
          <cell r="AU9">
            <v>0</v>
          </cell>
          <cell r="AV9">
            <v>956680567</v>
          </cell>
          <cell r="AW9" t="str">
            <v>RESS2374@GMAIL.COM</v>
          </cell>
          <cell r="AX9">
            <v>0</v>
          </cell>
          <cell r="AY9" t="str">
            <v>NO</v>
          </cell>
          <cell r="AZ9">
            <v>0</v>
          </cell>
          <cell r="BA9">
            <v>0</v>
          </cell>
          <cell r="BB9">
            <v>0</v>
          </cell>
          <cell r="BC9">
            <v>0</v>
          </cell>
          <cell r="BD9">
            <v>0</v>
          </cell>
          <cell r="BE9">
            <v>0</v>
          </cell>
          <cell r="BF9">
            <v>0</v>
          </cell>
          <cell r="BG9">
            <v>0</v>
          </cell>
          <cell r="BH9" t="str">
            <v>IQUIQUE</v>
          </cell>
          <cell r="BI9" t="str">
            <v>IQUIQUE</v>
          </cell>
          <cell r="BJ9" t="str">
            <v>IQUIQUE</v>
          </cell>
          <cell r="BK9">
            <v>1105</v>
          </cell>
          <cell r="BL9">
            <v>4500</v>
          </cell>
          <cell r="BM9" t="e">
            <v>#VALUE!</v>
          </cell>
          <cell r="BN9" t="str">
            <v>NUEVO</v>
          </cell>
          <cell r="BO9" t="str">
            <v>PSICOSOCIAL</v>
          </cell>
          <cell r="BP9">
            <v>0</v>
          </cell>
          <cell r="BQ9">
            <v>0</v>
          </cell>
          <cell r="BR9">
            <v>10</v>
          </cell>
          <cell r="BS9">
            <v>42948</v>
          </cell>
          <cell r="BT9">
            <v>43251</v>
          </cell>
          <cell r="BU9" t="str">
            <v>ENTRENAR A PADRES, PROFESORES Y NIÑOS CON TRASTORNO DE LENGUAJE PARA EVITAR CONDUCTAS ADICTIVAS DE HECHOS CULTURALES CONTEMPORANEOS</v>
          </cell>
          <cell r="BV9">
            <v>0</v>
          </cell>
          <cell r="BW9">
            <v>14983490</v>
          </cell>
          <cell r="BX9">
            <v>0</v>
          </cell>
          <cell r="BY9">
            <v>0</v>
          </cell>
          <cell r="BZ9">
            <v>14983490</v>
          </cell>
          <cell r="CA9">
            <v>0</v>
          </cell>
          <cell r="CB9">
            <v>0</v>
          </cell>
          <cell r="CC9">
            <v>0</v>
          </cell>
          <cell r="CD9">
            <v>0</v>
          </cell>
          <cell r="CE9">
            <v>0</v>
          </cell>
          <cell r="CF9">
            <v>0</v>
          </cell>
          <cell r="CG9">
            <v>0</v>
          </cell>
          <cell r="CH9">
            <v>0</v>
          </cell>
          <cell r="CI9" t="str">
            <v>INADMISIBLE</v>
          </cell>
          <cell r="CJ9" t="str">
            <v>POSTULA CON FORMULARIO DE OTRO FONDO</v>
          </cell>
          <cell r="CK9">
            <v>0</v>
          </cell>
          <cell r="CL9">
            <v>0</v>
          </cell>
          <cell r="CM9">
            <v>0</v>
          </cell>
          <cell r="CN9" t="str">
            <v>NO</v>
          </cell>
          <cell r="CO9">
            <v>0</v>
          </cell>
          <cell r="CP9">
            <v>0</v>
          </cell>
          <cell r="CQ9">
            <v>0</v>
          </cell>
          <cell r="CR9">
            <v>0</v>
          </cell>
          <cell r="CS9">
            <v>0</v>
          </cell>
          <cell r="CT9">
            <v>0</v>
          </cell>
          <cell r="CU9">
            <v>0</v>
          </cell>
          <cell r="CV9">
            <v>0</v>
          </cell>
          <cell r="CW9">
            <v>0</v>
          </cell>
          <cell r="CX9">
            <v>0</v>
          </cell>
          <cell r="CY9" t="str">
            <v/>
          </cell>
          <cell r="CZ9" t="str">
            <v>INADMISIBLE</v>
          </cell>
          <cell r="DA9">
            <v>0</v>
          </cell>
          <cell r="DB9">
            <v>0</v>
          </cell>
          <cell r="DC9">
            <v>0</v>
          </cell>
          <cell r="DD9">
            <v>0</v>
          </cell>
          <cell r="DE9">
            <v>0</v>
          </cell>
          <cell r="DF9">
            <v>0</v>
          </cell>
          <cell r="DG9" t="str">
            <v/>
          </cell>
          <cell r="DH9" t="str">
            <v/>
          </cell>
          <cell r="DI9">
            <v>0</v>
          </cell>
          <cell r="DJ9">
            <v>0</v>
          </cell>
          <cell r="DK9">
            <v>0</v>
          </cell>
          <cell r="DL9">
            <v>0</v>
          </cell>
          <cell r="DM9">
            <v>0</v>
          </cell>
          <cell r="DN9">
            <v>1</v>
          </cell>
          <cell r="DO9" t="str">
            <v>INADMISIBLE</v>
          </cell>
          <cell r="DP9">
            <v>0</v>
          </cell>
          <cell r="DQ9">
            <v>0</v>
          </cell>
        </row>
        <row r="10">
          <cell r="D10">
            <v>2</v>
          </cell>
          <cell r="E10" t="str">
            <v>65.086.797-1</v>
          </cell>
          <cell r="F10" t="str">
            <v>SOÑANDO POR UN FUTURO MEJOR 2</v>
          </cell>
          <cell r="G10" t="str">
            <v>CENTRO SOCIAL CULTURAL Y DEPORTIVO ADMI</v>
          </cell>
          <cell r="H10" t="str">
            <v>HABILITADO</v>
          </cell>
          <cell r="I10" t="str">
            <v>Validada</v>
          </cell>
          <cell r="J10">
            <v>42789.446273148147</v>
          </cell>
          <cell r="K10">
            <v>42943</v>
          </cell>
          <cell r="L10" t="str">
            <v>DIRECTIVA ESTÁ POR VENCER</v>
          </cell>
          <cell r="M10" t="str">
            <v>DIRECTIVA VENCE EL MES  7</v>
          </cell>
          <cell r="N10" t="str">
            <v>OK</v>
          </cell>
          <cell r="O10">
            <v>0</v>
          </cell>
          <cell r="P10">
            <v>2</v>
          </cell>
          <cell r="Q10">
            <v>0</v>
          </cell>
          <cell r="R10" t="str">
            <v>LOS NOGALES 2873</v>
          </cell>
          <cell r="S10" t="str">
            <v>Iquique</v>
          </cell>
          <cell r="T10" t="str">
            <v>Alto Hospicio</v>
          </cell>
          <cell r="U10">
            <v>2496353</v>
          </cell>
          <cell r="V10">
            <v>61708837</v>
          </cell>
          <cell r="W10" t="str">
            <v>chileadmi@gmail.com</v>
          </cell>
          <cell r="X10">
            <v>0</v>
          </cell>
          <cell r="Y10">
            <v>41635</v>
          </cell>
          <cell r="Z10">
            <v>42943</v>
          </cell>
          <cell r="AA10">
            <v>41635</v>
          </cell>
          <cell r="AB10">
            <v>1870454097</v>
          </cell>
          <cell r="AC10" t="str">
            <v>CENTRO SOCIAL CULTURAL Y DEPORTIVO ADMI</v>
          </cell>
          <cell r="AD10" t="str">
            <v>BANCO ESTADO DE CHILE</v>
          </cell>
          <cell r="AE10" t="str">
            <v>CHEQUERA ELECTRONICA/ CUENTA VISTA</v>
          </cell>
          <cell r="AF10">
            <v>0</v>
          </cell>
          <cell r="AG10" t="str">
            <v>HABILITADO</v>
          </cell>
          <cell r="AH10" t="str">
            <v>NORMA ANGELICA REYES ARIAS</v>
          </cell>
          <cell r="AI10" t="str">
            <v>10.065.652-3</v>
          </cell>
          <cell r="AJ10" t="str">
            <v>SALVADOR ALLENDE 555 D73 B5 CONDOMINIO PORTADA ORIENTE IQUIQUE</v>
          </cell>
          <cell r="AK10">
            <v>954093337</v>
          </cell>
          <cell r="AL10">
            <v>954093337</v>
          </cell>
          <cell r="AM10" t="str">
            <v>karen.hofmann@hotmail.com</v>
          </cell>
          <cell r="AN10" t="str">
            <v xml:space="preserve"> </v>
          </cell>
          <cell r="AO10" t="str">
            <v>NO</v>
          </cell>
          <cell r="AP10">
            <v>0</v>
          </cell>
          <cell r="AQ10" t="str">
            <v>HABILITADO</v>
          </cell>
          <cell r="AR10" t="str">
            <v>CAMILA DIAZ REYES</v>
          </cell>
          <cell r="AS10" t="str">
            <v>16.892.196-9</v>
          </cell>
          <cell r="AT10">
            <v>0</v>
          </cell>
          <cell r="AU10">
            <v>0</v>
          </cell>
          <cell r="AV10">
            <v>0</v>
          </cell>
          <cell r="AW10">
            <v>0</v>
          </cell>
          <cell r="AX10">
            <v>0</v>
          </cell>
          <cell r="AY10" t="str">
            <v>NO</v>
          </cell>
          <cell r="AZ10">
            <v>0</v>
          </cell>
          <cell r="BA10" t="str">
            <v>KAREN INGRID HOFMANN</v>
          </cell>
          <cell r="BB10" t="str">
            <v>12.955.826-1</v>
          </cell>
          <cell r="BC10">
            <v>0</v>
          </cell>
          <cell r="BD10">
            <v>0</v>
          </cell>
          <cell r="BE10">
            <v>0</v>
          </cell>
          <cell r="BF10">
            <v>0</v>
          </cell>
          <cell r="BG10">
            <v>0</v>
          </cell>
          <cell r="BH10" t="str">
            <v>IQUIQUE</v>
          </cell>
          <cell r="BI10" t="str">
            <v>ALTO HOSPICIO</v>
          </cell>
          <cell r="BJ10">
            <v>0</v>
          </cell>
          <cell r="BK10">
            <v>0</v>
          </cell>
          <cell r="BL10">
            <v>0</v>
          </cell>
          <cell r="BM10" t="e">
            <v>#VALUE!</v>
          </cell>
          <cell r="BN10" t="str">
            <v>CONTINUIDAD</v>
          </cell>
          <cell r="BO10" t="str">
            <v>PSICOSOCIAL</v>
          </cell>
          <cell r="BP10">
            <v>0</v>
          </cell>
          <cell r="BQ10" t="str">
            <v>PREVENCIÓN INFANTOJUVENIL</v>
          </cell>
          <cell r="BR10" t="str">
            <v>INGRESAR SOLO NUMERO DE CANTIDAD DE MESES A EJECUTAR</v>
          </cell>
          <cell r="BS10" t="str">
            <v>INGRESAR FECHA</v>
          </cell>
          <cell r="BT10" t="e">
            <v>#VALUE!</v>
          </cell>
          <cell r="BU10" t="str">
            <v>RESCATAR A LOS NIÑOS, JOVENES Y ADOLECENTES QUE DEAMBULAN EN  LA FERIA Y LA TOMA DE LA PAMPA, DANDOLES ESPACIO PARA SU RECREACION, APOYO ESPIRITUAL Y SU ENSEÑANZA</v>
          </cell>
          <cell r="BV10">
            <v>0</v>
          </cell>
          <cell r="BW10">
            <v>11964710</v>
          </cell>
          <cell r="BX10">
            <v>0</v>
          </cell>
          <cell r="BY10">
            <v>0</v>
          </cell>
          <cell r="BZ10">
            <v>11964710</v>
          </cell>
          <cell r="CA10">
            <v>0</v>
          </cell>
          <cell r="CB10">
            <v>0</v>
          </cell>
          <cell r="CC10">
            <v>0</v>
          </cell>
          <cell r="CD10">
            <v>0</v>
          </cell>
          <cell r="CE10">
            <v>0</v>
          </cell>
          <cell r="CF10">
            <v>0</v>
          </cell>
          <cell r="CG10">
            <v>0</v>
          </cell>
          <cell r="CH10">
            <v>0</v>
          </cell>
          <cell r="CI10" t="str">
            <v>ADMISIBLE</v>
          </cell>
          <cell r="CJ10" t="str">
            <v>SIN OBSERVACIONES DE ADMISIBILIDAD</v>
          </cell>
          <cell r="CK10">
            <v>0</v>
          </cell>
          <cell r="CL10">
            <v>0</v>
          </cell>
          <cell r="CM10">
            <v>0</v>
          </cell>
          <cell r="CN10" t="str">
            <v>NO</v>
          </cell>
          <cell r="CO10">
            <v>0</v>
          </cell>
          <cell r="CP10">
            <v>0</v>
          </cell>
          <cell r="CQ10" t="str">
            <v>NO</v>
          </cell>
          <cell r="CR10" t="str">
            <v>MIGUEL REBORIDO</v>
          </cell>
          <cell r="CS10" t="str">
            <v xml:space="preserve">1. EN CASO DE SER AUTORIZADO FIRMAR LA TOTALIDAD DE LOS CURRICULUMS DEL EQUIPO DE TRABAJO Y AJUSTAR LA INVERSIÓN A LOS ITEMS NECESARIOS PARA LA IMPLEMENTACIÓN DE LOS TALLERES, EJEMPLO (INSTRUMENTOS MUSICALES , ACCESORIOS PARA  MANUALIDADES  ETC ) SI ES QUE YA CONTARAN CON ELLOS DECLARARLO COMO APORTES. </v>
          </cell>
          <cell r="CT10" t="str">
            <v>PSICOSOCIAL</v>
          </cell>
          <cell r="CU10" t="str">
            <v>Iquique</v>
          </cell>
          <cell r="CV10">
            <v>11964710</v>
          </cell>
          <cell r="CW10">
            <v>11964710</v>
          </cell>
          <cell r="CX10">
            <v>0</v>
          </cell>
          <cell r="CY10">
            <v>0.70450000000000013</v>
          </cell>
          <cell r="CZ10" t="str">
            <v>ELEGIBLE</v>
          </cell>
          <cell r="DA10">
            <v>0</v>
          </cell>
          <cell r="DB10">
            <v>11964710</v>
          </cell>
          <cell r="DC10">
            <v>11964710</v>
          </cell>
          <cell r="DD10">
            <v>0</v>
          </cell>
          <cell r="DE10" t="str">
            <v>NO ADJUDICADO</v>
          </cell>
          <cell r="DF10">
            <v>0</v>
          </cell>
          <cell r="DG10" t="str">
            <v/>
          </cell>
          <cell r="DH10" t="str">
            <v/>
          </cell>
          <cell r="DI10">
            <v>0</v>
          </cell>
          <cell r="DJ10">
            <v>0</v>
          </cell>
          <cell r="DK10">
            <v>0</v>
          </cell>
          <cell r="DL10">
            <v>0</v>
          </cell>
          <cell r="DM10">
            <v>0</v>
          </cell>
          <cell r="DN10">
            <v>2</v>
          </cell>
          <cell r="DO10" t="str">
            <v>NO ADJUDICADO</v>
          </cell>
          <cell r="DP10">
            <v>0</v>
          </cell>
          <cell r="DQ10">
            <v>0</v>
          </cell>
        </row>
        <row r="11">
          <cell r="D11">
            <v>3</v>
          </cell>
          <cell r="E11" t="str">
            <v>65.992.780-2</v>
          </cell>
          <cell r="F11" t="str">
            <v>CON SEGURIDAD Y TRANQUILIDAD VIVIMOS EN NUESTRA COMUNIDAD</v>
          </cell>
          <cell r="G11" t="str">
            <v>CLUB DEPORTIVO EXPRESO</v>
          </cell>
          <cell r="H11" t="str">
            <v>HABILITADO</v>
          </cell>
          <cell r="I11" t="str">
            <v>Validada</v>
          </cell>
          <cell r="J11">
            <v>42852.41202546296</v>
          </cell>
          <cell r="K11">
            <v>42887</v>
          </cell>
          <cell r="L11" t="str">
            <v>DIRECTIVA ESTÁ POR VENCER</v>
          </cell>
          <cell r="M11" t="str">
            <v>DIRECTIVA VENCE EL MES  6</v>
          </cell>
          <cell r="N11" t="str">
            <v>OK</v>
          </cell>
          <cell r="O11">
            <v>0</v>
          </cell>
          <cell r="P11">
            <v>3</v>
          </cell>
          <cell r="Q11">
            <v>0</v>
          </cell>
          <cell r="R11" t="str">
            <v>Cespedes y Gonzales S/N</v>
          </cell>
          <cell r="S11" t="str">
            <v>Iquique</v>
          </cell>
          <cell r="T11" t="str">
            <v>Iquique</v>
          </cell>
          <cell r="U11">
            <v>0</v>
          </cell>
          <cell r="V11">
            <v>86735598</v>
          </cell>
          <cell r="W11" t="str">
            <v>expreso_2016@hotmail.com</v>
          </cell>
          <cell r="X11">
            <v>0</v>
          </cell>
          <cell r="Y11">
            <v>41791</v>
          </cell>
          <cell r="Z11">
            <v>42887</v>
          </cell>
          <cell r="AA11">
            <v>33217</v>
          </cell>
          <cell r="AB11">
            <v>1366076057</v>
          </cell>
          <cell r="AC11" t="str">
            <v>Club Deportivo Expreso</v>
          </cell>
          <cell r="AD11" t="str">
            <v>BANCO ESTADO DE CHILE</v>
          </cell>
          <cell r="AE11" t="str">
            <v>CUENTA DE AHORROS</v>
          </cell>
          <cell r="AF11">
            <v>0</v>
          </cell>
          <cell r="AG11" t="str">
            <v>HABILITADO</v>
          </cell>
          <cell r="AH11" t="str">
            <v>Federico Merida Aguirre</v>
          </cell>
          <cell r="AI11" t="str">
            <v>6.898.752-0</v>
          </cell>
          <cell r="AJ11" t="str">
            <v>Arturo Fernandes 859</v>
          </cell>
          <cell r="AK11">
            <v>0</v>
          </cell>
          <cell r="AL11">
            <v>86735598</v>
          </cell>
          <cell r="AM11" t="str">
            <v>CLUBDEPORTIVOEXPRESO@GMAIL.COM</v>
          </cell>
          <cell r="AN11" t="str">
            <v xml:space="preserve"> </v>
          </cell>
          <cell r="AO11" t="str">
            <v>NO</v>
          </cell>
          <cell r="AP11">
            <v>0</v>
          </cell>
          <cell r="AQ11" t="str">
            <v>HABILITADO</v>
          </cell>
          <cell r="AR11" t="str">
            <v>FEDERICO MERIDA AGUIRRE</v>
          </cell>
          <cell r="AS11" t="str">
            <v>6.898.752-0</v>
          </cell>
          <cell r="AT11">
            <v>0</v>
          </cell>
          <cell r="AU11">
            <v>0</v>
          </cell>
          <cell r="AV11">
            <v>0</v>
          </cell>
          <cell r="AW11">
            <v>0</v>
          </cell>
          <cell r="AX11">
            <v>0</v>
          </cell>
          <cell r="AY11" t="str">
            <v>NO</v>
          </cell>
          <cell r="AZ11">
            <v>0</v>
          </cell>
          <cell r="BA11">
            <v>0</v>
          </cell>
          <cell r="BB11">
            <v>0</v>
          </cell>
          <cell r="BC11">
            <v>0</v>
          </cell>
          <cell r="BD11">
            <v>0</v>
          </cell>
          <cell r="BE11">
            <v>0</v>
          </cell>
          <cell r="BF11">
            <v>0</v>
          </cell>
          <cell r="BG11">
            <v>0</v>
          </cell>
          <cell r="BH11" t="str">
            <v>IQUIQUE</v>
          </cell>
          <cell r="BI11" t="str">
            <v>IQUIQUE</v>
          </cell>
          <cell r="BJ11">
            <v>0</v>
          </cell>
          <cell r="BK11">
            <v>0</v>
          </cell>
          <cell r="BL11">
            <v>0</v>
          </cell>
          <cell r="BM11" t="e">
            <v>#VALUE!</v>
          </cell>
          <cell r="BN11" t="str">
            <v>NUEVO</v>
          </cell>
          <cell r="BO11" t="str">
            <v>SITUACIONAL</v>
          </cell>
          <cell r="BP11" t="str">
            <v>ALARMAS</v>
          </cell>
          <cell r="BQ11">
            <v>0</v>
          </cell>
          <cell r="BR11" t="str">
            <v>INGRESAR SOLO NUMERO DE CANTIDAD DE MESES A EJECUTAR</v>
          </cell>
          <cell r="BS11" t="str">
            <v>INGRESAR FECHA</v>
          </cell>
          <cell r="BT11" t="e">
            <v>#VALUE!</v>
          </cell>
          <cell r="BU11" t="str">
            <v>REDUCIR LAS OPORTUNIDADES DE OCURRENCIA DE DELITOS, DISMINUYENDO LA PERCEPCION DE VULNERABILIDAD, TEMOR E INSEGURIDAD DE LOS VECINOS DEL SECTOR MEDIANTE LA INSTALACION DE UN SISTEMA DE ALARMAS COMUNITARIAS</v>
          </cell>
          <cell r="BV11">
            <v>0</v>
          </cell>
          <cell r="BW11">
            <v>7960000</v>
          </cell>
          <cell r="BX11">
            <v>0</v>
          </cell>
          <cell r="BY11">
            <v>0</v>
          </cell>
          <cell r="BZ11">
            <v>7960000</v>
          </cell>
          <cell r="CA11">
            <v>0</v>
          </cell>
          <cell r="CB11" t="str">
            <v>NIKH DEPORTES</v>
          </cell>
          <cell r="CC11" t="str">
            <v>KATHERINE CEBALLOS PEDREROS</v>
          </cell>
          <cell r="CD11">
            <v>7200000</v>
          </cell>
          <cell r="CE11" t="str">
            <v>SI</v>
          </cell>
          <cell r="CF11">
            <v>0</v>
          </cell>
          <cell r="CG11">
            <v>0</v>
          </cell>
          <cell r="CH11">
            <v>0</v>
          </cell>
          <cell r="CI11" t="str">
            <v>ADMISIBLE</v>
          </cell>
          <cell r="CJ11" t="str">
            <v>SIN OBSERVACIONES DE ADMISIBILIDAD</v>
          </cell>
          <cell r="CK11">
            <v>0</v>
          </cell>
          <cell r="CL11">
            <v>0</v>
          </cell>
          <cell r="CM11">
            <v>0</v>
          </cell>
          <cell r="CN11" t="str">
            <v>NO</v>
          </cell>
          <cell r="CO11">
            <v>0</v>
          </cell>
          <cell r="CP11">
            <v>0</v>
          </cell>
          <cell r="CQ11" t="str">
            <v>NO</v>
          </cell>
          <cell r="CR11" t="str">
            <v>MIGUEL REBORIDO</v>
          </cell>
          <cell r="CS11" t="str">
            <v xml:space="preserve">1. NO EXISTE RESPALDO DE LA JUNTA DE VECINOS QUE SERÁ INTERVENIDA. 
2. LA CARTA DE COMPROMISO DEL EQUIPO DE TRABAJO NO ESTÁ FIRMADA. 
3. NO ADJUNTAN CURRICULUMS NI CERTIFICADOS DE PROFESIONALES COMPETENTES CON LOS OBJETIVOS DEL PROYECTO.  
4. NO REFLEJA QUE INSTITUCIÓN O PERSONA REALIZARÁ LAS CAPACITACIONES A LOS BENEFICIARIOS DESCRITAS EN EL PROYECTO. </v>
          </cell>
          <cell r="CT11" t="str">
            <v>SITUACIONAL</v>
          </cell>
          <cell r="CU11" t="str">
            <v>Iquique</v>
          </cell>
          <cell r="CV11">
            <v>7960000</v>
          </cell>
          <cell r="CW11">
            <v>0</v>
          </cell>
          <cell r="CX11">
            <v>7960000</v>
          </cell>
          <cell r="CY11">
            <v>0.60099999999999998</v>
          </cell>
          <cell r="CZ11" t="str">
            <v>NO ELEGIBLE</v>
          </cell>
          <cell r="DA11">
            <v>0</v>
          </cell>
          <cell r="DB11">
            <v>0</v>
          </cell>
          <cell r="DC11">
            <v>0</v>
          </cell>
          <cell r="DD11">
            <v>0</v>
          </cell>
          <cell r="DE11">
            <v>0</v>
          </cell>
          <cell r="DF11">
            <v>0</v>
          </cell>
          <cell r="DG11" t="str">
            <v/>
          </cell>
          <cell r="DH11" t="str">
            <v/>
          </cell>
          <cell r="DI11">
            <v>0</v>
          </cell>
          <cell r="DJ11">
            <v>0</v>
          </cell>
          <cell r="DK11">
            <v>0</v>
          </cell>
          <cell r="DL11">
            <v>0</v>
          </cell>
          <cell r="DM11">
            <v>0</v>
          </cell>
          <cell r="DN11">
            <v>3</v>
          </cell>
          <cell r="DO11" t="str">
            <v>NO ELEGIBLE</v>
          </cell>
          <cell r="DP11">
            <v>0</v>
          </cell>
          <cell r="DQ11">
            <v>0</v>
          </cell>
        </row>
        <row r="12">
          <cell r="D12">
            <v>4</v>
          </cell>
          <cell r="E12" t="str">
            <v>65.001.177-5</v>
          </cell>
          <cell r="F12" t="str">
            <v>CON EDUACIÓN INTEGRAL, PREVENCIÓN DE LA VIOLENCIA ESCOLAR Y LA BUENA CONVIVENCIA SE CONSTRUYE: PAZ</v>
          </cell>
          <cell r="G12" t="str">
            <v>CLUB ADULTO MAYOR DEL CÍRCULO DE SUB OFICIALES EN RETIRO ALFREDO ROJAS GONZÁLEZ PARA UNA VIDA MEJOR</v>
          </cell>
          <cell r="H12" t="str">
            <v>HABILITADO</v>
          </cell>
          <cell r="I12" t="str">
            <v>Validada</v>
          </cell>
          <cell r="J12">
            <v>42787.643564814818</v>
          </cell>
          <cell r="K12">
            <v>42875</v>
          </cell>
          <cell r="L12" t="str">
            <v>DIRECTIVA ESTÁ POR VENCER</v>
          </cell>
          <cell r="M12" t="str">
            <v>DIRECTIVA VENCE EL MES  5</v>
          </cell>
          <cell r="N12" t="str">
            <v>OK</v>
          </cell>
          <cell r="O12">
            <v>0</v>
          </cell>
          <cell r="P12">
            <v>4</v>
          </cell>
          <cell r="Q12">
            <v>0</v>
          </cell>
          <cell r="R12" t="str">
            <v>O´Higgins 912</v>
          </cell>
          <cell r="S12" t="str">
            <v>Iquique</v>
          </cell>
          <cell r="T12" t="str">
            <v>Iquique</v>
          </cell>
          <cell r="U12">
            <v>0</v>
          </cell>
          <cell r="V12">
            <v>982933104</v>
          </cell>
          <cell r="W12" t="str">
            <v>camssoovidamejor@hotmail.com</v>
          </cell>
          <cell r="X12">
            <v>0</v>
          </cell>
          <cell r="Y12">
            <v>41779</v>
          </cell>
          <cell r="Z12">
            <v>42875</v>
          </cell>
          <cell r="AA12">
            <v>39721</v>
          </cell>
          <cell r="AB12">
            <v>1366005290</v>
          </cell>
          <cell r="AC12" t="str">
            <v>Club Adulto Mayor del Círculo de SSOO Alfredo Rojas Gonzalez Para Una Vida Mejor</v>
          </cell>
          <cell r="AD12" t="str">
            <v>BANCO ESTADO DE CHILE</v>
          </cell>
          <cell r="AE12" t="str">
            <v>CUENTA DE AHORROS</v>
          </cell>
          <cell r="AF12">
            <v>0</v>
          </cell>
          <cell r="AG12" t="str">
            <v>HABILITADO</v>
          </cell>
          <cell r="AH12" t="str">
            <v>Humberto Bustos Maturana</v>
          </cell>
          <cell r="AI12" t="str">
            <v>4.867.438-0</v>
          </cell>
          <cell r="AJ12" t="str">
            <v>Gorostiaga 103</v>
          </cell>
          <cell r="AK12">
            <v>5722322279</v>
          </cell>
          <cell r="AL12">
            <v>982933104</v>
          </cell>
          <cell r="AM12" t="str">
            <v>humbertobustosmaturana@yahoo.es</v>
          </cell>
          <cell r="AN12" t="str">
            <v xml:space="preserve"> </v>
          </cell>
          <cell r="AO12" t="str">
            <v>NO</v>
          </cell>
          <cell r="AP12">
            <v>0</v>
          </cell>
          <cell r="AQ12" t="str">
            <v>HABILITADO</v>
          </cell>
          <cell r="AR12" t="str">
            <v>MONICA PATRICIA BOLIVAR BARRIGA</v>
          </cell>
          <cell r="AS12" t="str">
            <v>6.648.275-8</v>
          </cell>
          <cell r="AT12">
            <v>0</v>
          </cell>
          <cell r="AU12">
            <v>0</v>
          </cell>
          <cell r="AV12">
            <v>0</v>
          </cell>
          <cell r="AW12">
            <v>0</v>
          </cell>
          <cell r="AX12">
            <v>0</v>
          </cell>
          <cell r="AY12" t="str">
            <v>NO</v>
          </cell>
          <cell r="AZ12">
            <v>0</v>
          </cell>
          <cell r="BA12">
            <v>0</v>
          </cell>
          <cell r="BB12">
            <v>0</v>
          </cell>
          <cell r="BC12">
            <v>0</v>
          </cell>
          <cell r="BD12">
            <v>0</v>
          </cell>
          <cell r="BE12">
            <v>0</v>
          </cell>
          <cell r="BF12">
            <v>0</v>
          </cell>
          <cell r="BG12">
            <v>0</v>
          </cell>
          <cell r="BH12" t="str">
            <v>IQUIQUE</v>
          </cell>
          <cell r="BI12" t="str">
            <v>IQUIQUE</v>
          </cell>
          <cell r="BJ12">
            <v>0</v>
          </cell>
          <cell r="BK12">
            <v>0</v>
          </cell>
          <cell r="BL12">
            <v>0</v>
          </cell>
          <cell r="BM12" t="e">
            <v>#VALUE!</v>
          </cell>
          <cell r="BN12" t="str">
            <v>CONTINUIDAD</v>
          </cell>
          <cell r="BO12" t="str">
            <v>PSICOSOCIAL</v>
          </cell>
          <cell r="BP12">
            <v>0</v>
          </cell>
          <cell r="BQ12" t="str">
            <v>PREVENCIÓN VIOLENCIA ESCOLAR</v>
          </cell>
          <cell r="BR12" t="str">
            <v>INGRESAR SOLO NUMERO DE CANTIDAD DE MESES A EJECUTAR</v>
          </cell>
          <cell r="BS12" t="str">
            <v>INGRESAR FECHA</v>
          </cell>
          <cell r="BT12" t="e">
            <v>#VALUE!</v>
          </cell>
          <cell r="BU12" t="str">
            <v>DESARROLLAR LA CONVIVENCIA ESCOLARDE LOS MIEMBROS DE LA COMUNIDAD EDUCATIVA DEL COLEGIO DE LENGUAJE SANTA LAURA CON LAS BUENAS PRACTICAS DE LAS RELACIONES HUMANAS</v>
          </cell>
          <cell r="BV12">
            <v>0</v>
          </cell>
          <cell r="BW12">
            <v>12000000</v>
          </cell>
          <cell r="BX12">
            <v>0</v>
          </cell>
          <cell r="BY12">
            <v>0</v>
          </cell>
          <cell r="BZ12">
            <v>12000000</v>
          </cell>
          <cell r="CA12">
            <v>0</v>
          </cell>
          <cell r="CB12">
            <v>0</v>
          </cell>
          <cell r="CC12">
            <v>0</v>
          </cell>
          <cell r="CD12">
            <v>0</v>
          </cell>
          <cell r="CE12">
            <v>0</v>
          </cell>
          <cell r="CF12">
            <v>0</v>
          </cell>
          <cell r="CG12">
            <v>0</v>
          </cell>
          <cell r="CH12">
            <v>0</v>
          </cell>
          <cell r="CI12" t="str">
            <v>ADMISIBLE</v>
          </cell>
          <cell r="CJ12" t="str">
            <v>SIN OBSERVACIONES DE ADMISIBILIDAD</v>
          </cell>
          <cell r="CK12">
            <v>0</v>
          </cell>
          <cell r="CL12">
            <v>0</v>
          </cell>
          <cell r="CM12">
            <v>0</v>
          </cell>
          <cell r="CN12" t="str">
            <v>NO</v>
          </cell>
          <cell r="CO12">
            <v>0</v>
          </cell>
          <cell r="CP12">
            <v>0</v>
          </cell>
          <cell r="CQ12" t="str">
            <v>NO</v>
          </cell>
          <cell r="CR12" t="str">
            <v>MIGUEL REBORIDO</v>
          </cell>
          <cell r="CS12" t="str">
            <v xml:space="preserve">1. EN CASO DE SER AUTORIZADO ADJUNTAR COMPROMISO DEL COLEGIO DONDE SE REALIZARÁN LAS ACTIVIDADES. 
2. FIRMAR EL CURRICULUM DE LA PROFESIONAL QUE IMPARTIRÁ TALLER DE YOGA. 
3. REAJUSTAR LA INVERSIÓN EN IMPLEMENTOS QUE CORRESPONDAN CON LA INICIATIVA, PONER EN PRIORIDAD EL OBJETIVO PEDAGÓGICO.   </v>
          </cell>
          <cell r="CT12" t="str">
            <v>PSICOSOCIAL</v>
          </cell>
          <cell r="CU12" t="str">
            <v>Iquique</v>
          </cell>
          <cell r="CV12">
            <v>12000000</v>
          </cell>
          <cell r="CW12">
            <v>12000000</v>
          </cell>
          <cell r="CX12">
            <v>0</v>
          </cell>
          <cell r="CY12">
            <v>0.70050000000000012</v>
          </cell>
          <cell r="CZ12" t="str">
            <v>ELEGIBLE</v>
          </cell>
          <cell r="DA12">
            <v>0</v>
          </cell>
          <cell r="DB12">
            <v>12000000</v>
          </cell>
          <cell r="DC12">
            <v>12000000</v>
          </cell>
          <cell r="DD12">
            <v>0</v>
          </cell>
          <cell r="DE12" t="str">
            <v>NO ADJUDICADO</v>
          </cell>
          <cell r="DF12">
            <v>0</v>
          </cell>
          <cell r="DG12" t="str">
            <v/>
          </cell>
          <cell r="DH12" t="str">
            <v/>
          </cell>
          <cell r="DI12">
            <v>0</v>
          </cell>
          <cell r="DJ12">
            <v>0</v>
          </cell>
          <cell r="DK12">
            <v>0</v>
          </cell>
          <cell r="DL12">
            <v>0</v>
          </cell>
          <cell r="DM12">
            <v>0</v>
          </cell>
          <cell r="DN12">
            <v>4</v>
          </cell>
          <cell r="DO12" t="str">
            <v>NO ADJUDICADO</v>
          </cell>
          <cell r="DP12">
            <v>0</v>
          </cell>
          <cell r="DQ12">
            <v>0</v>
          </cell>
        </row>
        <row r="13">
          <cell r="D13">
            <v>5</v>
          </cell>
          <cell r="E13" t="str">
            <v>65.049.370-2</v>
          </cell>
          <cell r="F13" t="str">
            <v>PREVENIR ES CREAR PAZ. EDUCAR ES CONSTRUIR PAZ. PAZ ES NO VIOLENCIA</v>
          </cell>
          <cell r="G13" t="str">
            <v>UNION COMUNAL SIGLO XXI</v>
          </cell>
          <cell r="H13" t="str">
            <v>HABILITADO</v>
          </cell>
          <cell r="I13" t="str">
            <v>Validada</v>
          </cell>
          <cell r="J13">
            <v>42787.640636574077</v>
          </cell>
          <cell r="K13">
            <v>42990</v>
          </cell>
          <cell r="L13" t="str">
            <v>DIRECTIVA ESTÁ POR VENCER</v>
          </cell>
          <cell r="M13" t="str">
            <v>DIRECTIVA VENCE EL MES  9</v>
          </cell>
          <cell r="N13" t="str">
            <v>OK</v>
          </cell>
          <cell r="O13">
            <v>0</v>
          </cell>
          <cell r="P13">
            <v>5</v>
          </cell>
          <cell r="Q13">
            <v>0</v>
          </cell>
          <cell r="R13" t="str">
            <v>Agua Santa 3296</v>
          </cell>
          <cell r="S13" t="str">
            <v>Iquique</v>
          </cell>
          <cell r="T13" t="str">
            <v>Iquique</v>
          </cell>
          <cell r="U13">
            <v>572449095</v>
          </cell>
          <cell r="V13">
            <v>96979643</v>
          </cell>
          <cell r="W13" t="str">
            <v>ucamsigloxxi@gmail.com</v>
          </cell>
          <cell r="X13">
            <v>0</v>
          </cell>
          <cell r="Y13">
            <v>41894</v>
          </cell>
          <cell r="Z13">
            <v>42990</v>
          </cell>
          <cell r="AA13">
            <v>40328</v>
          </cell>
          <cell r="AB13">
            <v>1365801416</v>
          </cell>
          <cell r="AC13" t="str">
            <v>Unión Comunal Siglo XXI</v>
          </cell>
          <cell r="AD13" t="str">
            <v>BANCO ESTADO DE CHILE</v>
          </cell>
          <cell r="AE13" t="str">
            <v>CUENTA DE AHORROS</v>
          </cell>
          <cell r="AF13">
            <v>0</v>
          </cell>
          <cell r="AG13" t="str">
            <v>HABILITADO</v>
          </cell>
          <cell r="AH13" t="str">
            <v>Mario Muñoz Risso</v>
          </cell>
          <cell r="AI13" t="str">
            <v>9.781.077-K</v>
          </cell>
          <cell r="AJ13" t="str">
            <v>Pasaje Sibaya 2262</v>
          </cell>
          <cell r="AK13">
            <v>0</v>
          </cell>
          <cell r="AL13">
            <v>96979643</v>
          </cell>
          <cell r="AM13" t="str">
            <v>m.risso@yahoo.es</v>
          </cell>
          <cell r="AN13" t="str">
            <v xml:space="preserve"> </v>
          </cell>
          <cell r="AO13" t="str">
            <v>NO</v>
          </cell>
          <cell r="AP13">
            <v>0</v>
          </cell>
          <cell r="AQ13" t="str">
            <v>HABILITADO</v>
          </cell>
          <cell r="AR13" t="str">
            <v>RODOLFO EDUARDO SILVA SANSBERRO</v>
          </cell>
          <cell r="AS13" t="str">
            <v>22.662.765-0</v>
          </cell>
          <cell r="AT13">
            <v>0</v>
          </cell>
          <cell r="AU13">
            <v>0</v>
          </cell>
          <cell r="AV13">
            <v>0</v>
          </cell>
          <cell r="AW13">
            <v>0</v>
          </cell>
          <cell r="AX13">
            <v>0</v>
          </cell>
          <cell r="AY13" t="str">
            <v>NO</v>
          </cell>
          <cell r="AZ13">
            <v>0</v>
          </cell>
          <cell r="BA13">
            <v>0</v>
          </cell>
          <cell r="BB13">
            <v>0</v>
          </cell>
          <cell r="BC13">
            <v>0</v>
          </cell>
          <cell r="BD13">
            <v>0</v>
          </cell>
          <cell r="BE13">
            <v>0</v>
          </cell>
          <cell r="BF13">
            <v>0</v>
          </cell>
          <cell r="BG13">
            <v>0</v>
          </cell>
          <cell r="BH13" t="str">
            <v>IQUIQUE</v>
          </cell>
          <cell r="BI13" t="str">
            <v>IQUIQUE</v>
          </cell>
          <cell r="BJ13">
            <v>0</v>
          </cell>
          <cell r="BK13">
            <v>0</v>
          </cell>
          <cell r="BL13">
            <v>0</v>
          </cell>
          <cell r="BM13" t="e">
            <v>#VALUE!</v>
          </cell>
          <cell r="BN13" t="str">
            <v>CONTINUIDAD</v>
          </cell>
          <cell r="BO13" t="str">
            <v>PSICOSOCIAL</v>
          </cell>
          <cell r="BP13">
            <v>0</v>
          </cell>
          <cell r="BQ13" t="str">
            <v>CONVIVENCIA COMUNITARIA</v>
          </cell>
          <cell r="BR13" t="str">
            <v>INGRESAR SOLO NUMERO DE CANTIDAD DE MESES A EJECUTAR</v>
          </cell>
          <cell r="BS13" t="str">
            <v>INGRESAR FECHA</v>
          </cell>
          <cell r="BT13" t="e">
            <v>#VALUE!</v>
          </cell>
          <cell r="BU13" t="str">
            <v>EDUCAR A NIÑOS, PADRES Y FUNCIONARIOS DEL ESTABLECIMIENTO ESCUELA ESPECIAL DE LENGUAJE MONSERRAT, EN EL VALOR UNIVERSAL DE LA PAZ Y LA NO VIOLENCIA</v>
          </cell>
          <cell r="BV13">
            <v>0</v>
          </cell>
          <cell r="BW13">
            <v>11422800</v>
          </cell>
          <cell r="BX13">
            <v>0</v>
          </cell>
          <cell r="BY13">
            <v>0</v>
          </cell>
          <cell r="BZ13">
            <v>11422800</v>
          </cell>
          <cell r="CA13">
            <v>0</v>
          </cell>
          <cell r="CB13">
            <v>0</v>
          </cell>
          <cell r="CC13">
            <v>0</v>
          </cell>
          <cell r="CD13">
            <v>0</v>
          </cell>
          <cell r="CE13">
            <v>0</v>
          </cell>
          <cell r="CF13">
            <v>0</v>
          </cell>
          <cell r="CG13">
            <v>0</v>
          </cell>
          <cell r="CH13">
            <v>0</v>
          </cell>
          <cell r="CI13" t="str">
            <v>ADMISIBLE</v>
          </cell>
          <cell r="CJ13" t="str">
            <v>SIN OBSERVACIONES DE ADMISIBILIDAD</v>
          </cell>
          <cell r="CK13" t="str">
            <v>CERITFICADO DE VIGENCIA DEBE ACTUALIZARLO</v>
          </cell>
          <cell r="CL13">
            <v>0</v>
          </cell>
          <cell r="CM13">
            <v>0</v>
          </cell>
          <cell r="CN13" t="str">
            <v>NO</v>
          </cell>
          <cell r="CO13">
            <v>0</v>
          </cell>
          <cell r="CP13">
            <v>0</v>
          </cell>
          <cell r="CQ13" t="str">
            <v>NO</v>
          </cell>
          <cell r="CR13" t="str">
            <v>MIGUEL REBORIDO</v>
          </cell>
          <cell r="CS13" t="str">
            <v>1.  LA DESCRIPCIÓN DE LOS BENEFICIARIOS Y POBLACIÓN OBJETIVA NO SE CORRESPONDEN EN CANTIDAD . 
2. EN CASO DE AUTORIZARSE REAJUSTAR MONTOS DE INVERSIÓN TENIENDO EN CUENTA SU PRINCIPAL OBJETIVO PEDAGÓGICO.</v>
          </cell>
          <cell r="CT13" t="str">
            <v>PSICOSOCIAL</v>
          </cell>
          <cell r="CU13" t="str">
            <v>Iquique</v>
          </cell>
          <cell r="CV13">
            <v>11422800</v>
          </cell>
          <cell r="CW13">
            <v>11422800</v>
          </cell>
          <cell r="CX13">
            <v>0</v>
          </cell>
          <cell r="CY13">
            <v>0.71250000000000013</v>
          </cell>
          <cell r="CZ13" t="str">
            <v>ELEGIBLE</v>
          </cell>
          <cell r="DA13">
            <v>0</v>
          </cell>
          <cell r="DB13">
            <v>11422800</v>
          </cell>
          <cell r="DC13">
            <v>11422800</v>
          </cell>
          <cell r="DD13">
            <v>0</v>
          </cell>
          <cell r="DE13" t="str">
            <v>NO ADJUDICADO</v>
          </cell>
          <cell r="DF13">
            <v>0</v>
          </cell>
          <cell r="DG13" t="str">
            <v/>
          </cell>
          <cell r="DH13" t="str">
            <v/>
          </cell>
          <cell r="DI13">
            <v>0</v>
          </cell>
          <cell r="DJ13">
            <v>0</v>
          </cell>
          <cell r="DK13">
            <v>0</v>
          </cell>
          <cell r="DL13">
            <v>0</v>
          </cell>
          <cell r="DM13">
            <v>0</v>
          </cell>
          <cell r="DN13">
            <v>5</v>
          </cell>
          <cell r="DO13" t="str">
            <v>NO ADJUDICADO</v>
          </cell>
          <cell r="DP13">
            <v>0</v>
          </cell>
          <cell r="DQ13">
            <v>0</v>
          </cell>
        </row>
        <row r="14">
          <cell r="D14">
            <v>6</v>
          </cell>
          <cell r="E14" t="str">
            <v>74.505.400-5</v>
          </cell>
          <cell r="F14" t="str">
            <v>EN ALTO LOS PUQUIOS 4 NOS CUIDAMOS DEL DELITO, DIRIGENTES Y FAMILIAS TOMADOS DE LAS MANOS</v>
          </cell>
          <cell r="G14" t="str">
            <v>JUNTA DE VECINOS ALTO LOS PUQUIOS</v>
          </cell>
          <cell r="H14" t="str">
            <v>HABILITADO</v>
          </cell>
          <cell r="I14" t="str">
            <v>Validada</v>
          </cell>
          <cell r="J14">
            <v>42783.398078703707</v>
          </cell>
          <cell r="K14">
            <v>43804</v>
          </cell>
          <cell r="L14" t="str">
            <v>DIRECTIVA VIGENTE</v>
          </cell>
          <cell r="M14" t="str">
            <v>OK</v>
          </cell>
          <cell r="N14" t="str">
            <v>OK</v>
          </cell>
          <cell r="O14">
            <v>0</v>
          </cell>
          <cell r="P14">
            <v>6</v>
          </cell>
          <cell r="Q14">
            <v>0</v>
          </cell>
          <cell r="R14" t="str">
            <v>Calle 4 S/N</v>
          </cell>
          <cell r="S14" t="str">
            <v>Iquique</v>
          </cell>
          <cell r="T14" t="str">
            <v>Iquique</v>
          </cell>
          <cell r="U14">
            <v>0</v>
          </cell>
          <cell r="V14">
            <v>953347237</v>
          </cell>
          <cell r="W14" t="str">
            <v>juntavecinos.altolospuquios@gmail.com</v>
          </cell>
          <cell r="X14">
            <v>0</v>
          </cell>
          <cell r="Y14">
            <v>42709</v>
          </cell>
          <cell r="Z14">
            <v>43804</v>
          </cell>
          <cell r="AA14">
            <v>34492</v>
          </cell>
          <cell r="AB14">
            <v>1364941559</v>
          </cell>
          <cell r="AC14" t="str">
            <v>Junta de Vecinos Alto Los Puquios</v>
          </cell>
          <cell r="AD14" t="str">
            <v>BANCO ESTADO DE CHILE</v>
          </cell>
          <cell r="AE14" t="str">
            <v>CUENTA DE AHORROS</v>
          </cell>
          <cell r="AF14">
            <v>0</v>
          </cell>
          <cell r="AG14" t="str">
            <v>HABILITADO</v>
          </cell>
          <cell r="AH14" t="str">
            <v>Jensy Larama Maldonado</v>
          </cell>
          <cell r="AI14" t="str">
            <v>8.294.176-2</v>
          </cell>
          <cell r="AJ14" t="str">
            <v>Pasaje Chamiza 3866</v>
          </cell>
          <cell r="AK14">
            <v>0</v>
          </cell>
          <cell r="AL14">
            <v>953347237</v>
          </cell>
          <cell r="AM14" t="str">
            <v>jensylarama.inspector@gmail.com</v>
          </cell>
          <cell r="AN14" t="str">
            <v xml:space="preserve"> </v>
          </cell>
          <cell r="AO14" t="str">
            <v>NO</v>
          </cell>
          <cell r="AP14">
            <v>0</v>
          </cell>
          <cell r="AQ14" t="str">
            <v>HABILITADO</v>
          </cell>
          <cell r="AR14" t="str">
            <v>MARIA GRACIA LASALA ROMERO</v>
          </cell>
          <cell r="AS14" t="str">
            <v>10.614.095-2</v>
          </cell>
          <cell r="AT14">
            <v>0</v>
          </cell>
          <cell r="AU14">
            <v>0</v>
          </cell>
          <cell r="AV14">
            <v>0</v>
          </cell>
          <cell r="AW14">
            <v>0</v>
          </cell>
          <cell r="AX14">
            <v>0</v>
          </cell>
          <cell r="AY14" t="str">
            <v>NO</v>
          </cell>
          <cell r="AZ14">
            <v>0</v>
          </cell>
          <cell r="BA14">
            <v>0</v>
          </cell>
          <cell r="BB14">
            <v>0</v>
          </cell>
          <cell r="BC14">
            <v>0</v>
          </cell>
          <cell r="BD14">
            <v>0</v>
          </cell>
          <cell r="BE14">
            <v>0</v>
          </cell>
          <cell r="BF14">
            <v>0</v>
          </cell>
          <cell r="BG14">
            <v>0</v>
          </cell>
          <cell r="BH14" t="str">
            <v>IQUIQUE</v>
          </cell>
          <cell r="BI14" t="str">
            <v>IQUIQUE</v>
          </cell>
          <cell r="BJ14">
            <v>0</v>
          </cell>
          <cell r="BK14">
            <v>0</v>
          </cell>
          <cell r="BL14">
            <v>0</v>
          </cell>
          <cell r="BM14" t="e">
            <v>#VALUE!</v>
          </cell>
          <cell r="BN14" t="str">
            <v>NUEVO</v>
          </cell>
          <cell r="BO14" t="str">
            <v>PSICOSOCIAL</v>
          </cell>
          <cell r="BP14">
            <v>0</v>
          </cell>
          <cell r="BQ14" t="str">
            <v>PREVENCIÓN VIOLENCIA ESCOLAR</v>
          </cell>
          <cell r="BR14" t="str">
            <v>INGRESAR SOLO NUMERO DE CANTIDAD DE MESES A EJECUTAR</v>
          </cell>
          <cell r="BS14" t="str">
            <v>INGRESAR FECHA</v>
          </cell>
          <cell r="BT14" t="e">
            <v>#VALUE!</v>
          </cell>
          <cell r="BU14" t="str">
            <v>CREAR UN PROGRAMA DE PREVENCION DEL DELITO PARA LOS VECINOS DE LA JUNTA ALTO LOS PUQUIOS 4 Y SU ZONA DE INFLUENCIA TERRITORIAL</v>
          </cell>
          <cell r="BV14">
            <v>0</v>
          </cell>
          <cell r="BW14">
            <v>12000000</v>
          </cell>
          <cell r="BX14">
            <v>0</v>
          </cell>
          <cell r="BY14">
            <v>0</v>
          </cell>
          <cell r="BZ14">
            <v>12000000</v>
          </cell>
          <cell r="CA14">
            <v>0</v>
          </cell>
          <cell r="CB14">
            <v>0</v>
          </cell>
          <cell r="CC14">
            <v>0</v>
          </cell>
          <cell r="CD14">
            <v>0</v>
          </cell>
          <cell r="CE14">
            <v>0</v>
          </cell>
          <cell r="CF14">
            <v>0</v>
          </cell>
          <cell r="CG14">
            <v>0</v>
          </cell>
          <cell r="CH14">
            <v>0</v>
          </cell>
          <cell r="CI14" t="str">
            <v>ADMISIBLE</v>
          </cell>
          <cell r="CJ14" t="str">
            <v>SIN OBSERVACIONES DE ADMISIBILIDAD</v>
          </cell>
          <cell r="CK14">
            <v>0</v>
          </cell>
          <cell r="CL14">
            <v>0</v>
          </cell>
          <cell r="CM14">
            <v>0</v>
          </cell>
          <cell r="CN14" t="str">
            <v>NO</v>
          </cell>
          <cell r="CO14">
            <v>0</v>
          </cell>
          <cell r="CP14">
            <v>0</v>
          </cell>
          <cell r="CQ14" t="str">
            <v>NO</v>
          </cell>
          <cell r="CR14" t="str">
            <v>MIGUEL REBORIDO</v>
          </cell>
          <cell r="CS14" t="str">
            <v>1. LOS CURRICULUMS DE LOS PROFESIONALES NO ESTÁN FIRMADOS. 
2. EL EQUIPO DE TRABAJO ES INCOHERENTE CON LAS ACTIVIDADES DESCRITAS EN LA INICIATIVA. 
3. LOS ITEMS DE INVERSIÓN NO JUSTIFICAN LA INICIATIVA PROPUESTA POR EL PROYECTO</v>
          </cell>
          <cell r="CT14" t="str">
            <v>PSICOSOCIAL</v>
          </cell>
          <cell r="CU14" t="str">
            <v>Iquique</v>
          </cell>
          <cell r="CV14">
            <v>12000000</v>
          </cell>
          <cell r="CW14">
            <v>0</v>
          </cell>
          <cell r="CX14">
            <v>12000000</v>
          </cell>
          <cell r="CY14">
            <v>0.54349999999999987</v>
          </cell>
          <cell r="CZ14" t="str">
            <v>NO ELEGIBLE</v>
          </cell>
          <cell r="DA14">
            <v>0</v>
          </cell>
          <cell r="DB14">
            <v>0</v>
          </cell>
          <cell r="DC14">
            <v>0</v>
          </cell>
          <cell r="DD14">
            <v>0</v>
          </cell>
          <cell r="DE14">
            <v>0</v>
          </cell>
          <cell r="DF14">
            <v>0</v>
          </cell>
          <cell r="DG14" t="str">
            <v/>
          </cell>
          <cell r="DH14" t="str">
            <v/>
          </cell>
          <cell r="DI14">
            <v>0</v>
          </cell>
          <cell r="DJ14">
            <v>0</v>
          </cell>
          <cell r="DK14">
            <v>0</v>
          </cell>
          <cell r="DL14">
            <v>0</v>
          </cell>
          <cell r="DM14">
            <v>0</v>
          </cell>
          <cell r="DN14">
            <v>6</v>
          </cell>
          <cell r="DO14" t="str">
            <v>NO ELEGIBLE</v>
          </cell>
          <cell r="DP14">
            <v>0</v>
          </cell>
          <cell r="DQ14">
            <v>0</v>
          </cell>
        </row>
        <row r="15">
          <cell r="D15">
            <v>7</v>
          </cell>
          <cell r="E15" t="str">
            <v>65.829.780-5</v>
          </cell>
          <cell r="F15" t="str">
            <v>SERIVICIO DE ALTA RESOLUCIÓN CESFAM SUR ILUMINADO</v>
          </cell>
          <cell r="G15" t="str">
            <v>CONSEJO DE DESARROLLO CENTRO DE SALUD SECTOR SUR</v>
          </cell>
          <cell r="H15" t="str">
            <v>HABILITADO</v>
          </cell>
          <cell r="I15" t="str">
            <v>Validada</v>
          </cell>
          <cell r="J15">
            <v>42849.383194444446</v>
          </cell>
          <cell r="K15">
            <v>43067</v>
          </cell>
          <cell r="L15" t="str">
            <v>DIRECTIVA ESTÁ POR VENCER</v>
          </cell>
          <cell r="M15" t="str">
            <v>DIRECTIVA VENCE EL MES  11</v>
          </cell>
          <cell r="N15" t="str">
            <v>OK</v>
          </cell>
          <cell r="O15">
            <v>0</v>
          </cell>
          <cell r="P15">
            <v>7</v>
          </cell>
          <cell r="Q15">
            <v>0</v>
          </cell>
          <cell r="R15" t="str">
            <v>PLAYA EL ÁGUILA S/N POBLACION DUNAS III</v>
          </cell>
          <cell r="S15" t="str">
            <v>Iquique</v>
          </cell>
          <cell r="T15" t="str">
            <v>Iquique</v>
          </cell>
          <cell r="U15">
            <v>572573646</v>
          </cell>
          <cell r="V15">
            <v>994257921</v>
          </cell>
          <cell r="W15" t="str">
            <v>cdlsur2015@gmail.com</v>
          </cell>
          <cell r="X15">
            <v>0</v>
          </cell>
          <cell r="Y15">
            <v>41971</v>
          </cell>
          <cell r="Z15">
            <v>43067</v>
          </cell>
          <cell r="AA15">
            <v>37519</v>
          </cell>
          <cell r="AB15">
            <v>1260395773</v>
          </cell>
          <cell r="AC15" t="str">
            <v>CONSEJO DE DESARROLLO CENTRO DE SALUD SECTOR SUR</v>
          </cell>
          <cell r="AD15" t="str">
            <v>BANCO ESTADO DE CHILE</v>
          </cell>
          <cell r="AE15" t="str">
            <v>CUENTA DE AHORROS</v>
          </cell>
          <cell r="AF15">
            <v>0</v>
          </cell>
          <cell r="AG15" t="str">
            <v>HABILITADO</v>
          </cell>
          <cell r="AH15" t="str">
            <v>CECILIA DEL CARMEN PÉREZ RAMIREZ</v>
          </cell>
          <cell r="AI15" t="str">
            <v>6.663.979-7</v>
          </cell>
          <cell r="AJ15" t="str">
            <v>LOS CHUNCHOS 3206-A</v>
          </cell>
          <cell r="AK15">
            <v>572440610</v>
          </cell>
          <cell r="AL15">
            <v>994257921</v>
          </cell>
          <cell r="AM15" t="str">
            <v>chechi_jeep@hotmail.com</v>
          </cell>
          <cell r="AN15" t="str">
            <v xml:space="preserve"> </v>
          </cell>
          <cell r="AO15" t="str">
            <v>NO</v>
          </cell>
          <cell r="AP15">
            <v>0</v>
          </cell>
          <cell r="AQ15" t="str">
            <v>HABILITADO</v>
          </cell>
          <cell r="AR15" t="str">
            <v>JUAN LUIS HUECHUCOY JELDRES</v>
          </cell>
          <cell r="AS15" t="str">
            <v>10.376.018-6</v>
          </cell>
          <cell r="AT15">
            <v>0</v>
          </cell>
          <cell r="AU15">
            <v>0</v>
          </cell>
          <cell r="AV15">
            <v>0</v>
          </cell>
          <cell r="AW15">
            <v>0</v>
          </cell>
          <cell r="AX15">
            <v>0</v>
          </cell>
          <cell r="AY15" t="str">
            <v>NO</v>
          </cell>
          <cell r="AZ15">
            <v>0</v>
          </cell>
          <cell r="BA15">
            <v>0</v>
          </cell>
          <cell r="BB15">
            <v>0</v>
          </cell>
          <cell r="BC15">
            <v>0</v>
          </cell>
          <cell r="BD15">
            <v>0</v>
          </cell>
          <cell r="BE15">
            <v>0</v>
          </cell>
          <cell r="BF15">
            <v>0</v>
          </cell>
          <cell r="BG15">
            <v>0</v>
          </cell>
          <cell r="BH15" t="str">
            <v>IQUIQUE</v>
          </cell>
          <cell r="BI15" t="str">
            <v>IQUIQUE</v>
          </cell>
          <cell r="BJ15">
            <v>0</v>
          </cell>
          <cell r="BK15">
            <v>0</v>
          </cell>
          <cell r="BL15">
            <v>0</v>
          </cell>
          <cell r="BM15" t="e">
            <v>#VALUE!</v>
          </cell>
          <cell r="BN15" t="str">
            <v>NUEVO</v>
          </cell>
          <cell r="BO15" t="str">
            <v>SITUACIONAL</v>
          </cell>
          <cell r="BP15" t="str">
            <v>ILUMINACIÓN</v>
          </cell>
          <cell r="BQ15">
            <v>0</v>
          </cell>
          <cell r="BR15" t="str">
            <v>INGRESAR SOLO NUMERO DE CANTIDAD DE MESES A EJECUTAR</v>
          </cell>
          <cell r="BS15" t="str">
            <v>INGRESAR FECHA</v>
          </cell>
          <cell r="BT15" t="e">
            <v>#VALUE!</v>
          </cell>
          <cell r="BU15" t="str">
            <v>INSTALACION DE LUMINARIAS EN EL ENTORNO DEL SAR CESFAM SUR MEJORANDO LA RESOLUCION DE ESTE.</v>
          </cell>
          <cell r="BV15">
            <v>0</v>
          </cell>
          <cell r="BW15">
            <v>19929250</v>
          </cell>
          <cell r="BX15">
            <v>0</v>
          </cell>
          <cell r="BY15">
            <v>0</v>
          </cell>
          <cell r="BZ15">
            <v>19929250</v>
          </cell>
          <cell r="CA15">
            <v>0</v>
          </cell>
          <cell r="CB15" t="str">
            <v>NORTE LUZ LTDA</v>
          </cell>
          <cell r="CC15" t="str">
            <v>VICTOR MARTINEZ MARTINEZ</v>
          </cell>
          <cell r="CD15">
            <v>19460011</v>
          </cell>
          <cell r="CE15" t="str">
            <v>SI</v>
          </cell>
          <cell r="CF15">
            <v>0</v>
          </cell>
          <cell r="CG15">
            <v>0</v>
          </cell>
          <cell r="CH15">
            <v>0</v>
          </cell>
          <cell r="CI15" t="str">
            <v>ADMISIBLE</v>
          </cell>
          <cell r="CJ15" t="str">
            <v>SIN OBSERVACIONES DE ADMISIBILIDAD</v>
          </cell>
          <cell r="CK15" t="str">
            <v>CHEQUEAR CALCULO LUMINICO</v>
          </cell>
          <cell r="CL15">
            <v>0</v>
          </cell>
          <cell r="CM15">
            <v>0</v>
          </cell>
          <cell r="CN15" t="str">
            <v>NO</v>
          </cell>
          <cell r="CO15">
            <v>0</v>
          </cell>
          <cell r="CP15">
            <v>0</v>
          </cell>
          <cell r="CQ15" t="str">
            <v>NO</v>
          </cell>
          <cell r="CR15" t="str">
            <v>MIGUEL REBORIDO</v>
          </cell>
          <cell r="CS15" t="str">
            <v xml:space="preserve">1.  ADJUNTAR CERTIFICADOS DE ESTUDIOS  DE LA TOTALIDAD DEL EUIPO DE TRABAJO ASÍ COMO SUS CURRICULUMS. 
2. PRESENTA CARRACTERÍSTICAS SIMILARES AL 94 Y 14 EN RELACIÓN A  EQUIPO DE TRABAJO, MISMAS COTIZACIONES, 
3. LAS FOTOS TOMADAS NO MUESTRAN SITUACIÓN REAL PARA LA JUSTIFICACIÓN DEL PROYECTO PENSANDO QUE LA INTENCIÓN ES MOSTRAR SITIO SIN LUMINOCIDAD. 
4. DE ADJUDICAR, DEBEN INGRESAR CALCULO LUMINICO COMPLETO.
</v>
          </cell>
          <cell r="CT15" t="str">
            <v>SITUACIONAL</v>
          </cell>
          <cell r="CU15" t="str">
            <v>Iquique</v>
          </cell>
          <cell r="CV15">
            <v>19929250</v>
          </cell>
          <cell r="CW15">
            <v>19929250</v>
          </cell>
          <cell r="CX15">
            <v>0</v>
          </cell>
          <cell r="CY15">
            <v>0.71400000000000008</v>
          </cell>
          <cell r="CZ15" t="str">
            <v>ELEGIBLE</v>
          </cell>
          <cell r="DA15">
            <v>0</v>
          </cell>
          <cell r="DB15">
            <v>19929250</v>
          </cell>
          <cell r="DC15">
            <v>15000000</v>
          </cell>
          <cell r="DD15">
            <v>4929250</v>
          </cell>
          <cell r="DE15" t="str">
            <v>ADJUDICADO</v>
          </cell>
          <cell r="DF15">
            <v>0</v>
          </cell>
          <cell r="DG15" t="str">
            <v/>
          </cell>
          <cell r="DH15">
            <v>15000000</v>
          </cell>
          <cell r="DI15">
            <v>0</v>
          </cell>
          <cell r="DJ15" t="str">
            <v>ENTREGADO</v>
          </cell>
          <cell r="DK15">
            <v>0</v>
          </cell>
          <cell r="DL15">
            <v>0</v>
          </cell>
          <cell r="DM15">
            <v>0</v>
          </cell>
          <cell r="DN15">
            <v>7</v>
          </cell>
          <cell r="DO15" t="str">
            <v>ENTREGADO</v>
          </cell>
          <cell r="DP15">
            <v>0</v>
          </cell>
          <cell r="DQ15">
            <v>0</v>
          </cell>
        </row>
        <row r="16">
          <cell r="D16">
            <v>8</v>
          </cell>
          <cell r="E16" t="str">
            <v>73.601.900-0</v>
          </cell>
          <cell r="F16" t="str">
            <v>OJOS DEL DESIERTO</v>
          </cell>
          <cell r="G16" t="str">
            <v>JUNTA VECINAL N° 29 EL RIEL</v>
          </cell>
          <cell r="H16" t="str">
            <v>HABILITADO</v>
          </cell>
          <cell r="I16" t="str">
            <v>Validada</v>
          </cell>
          <cell r="J16">
            <v>42877.474965277775</v>
          </cell>
          <cell r="K16">
            <v>43263</v>
          </cell>
          <cell r="L16" t="str">
            <v>DIRECTIVA VIGENTE</v>
          </cell>
          <cell r="M16" t="str">
            <v>OK</v>
          </cell>
          <cell r="N16" t="str">
            <v>OK</v>
          </cell>
          <cell r="O16">
            <v>0</v>
          </cell>
          <cell r="P16">
            <v>8</v>
          </cell>
          <cell r="Q16">
            <v>0</v>
          </cell>
          <cell r="R16" t="str">
            <v>ARMADA DE CHILE S/N</v>
          </cell>
          <cell r="S16" t="str">
            <v>Tamarugal</v>
          </cell>
          <cell r="T16" t="str">
            <v>Pica</v>
          </cell>
          <cell r="U16">
            <v>0</v>
          </cell>
          <cell r="V16">
            <v>994334335</v>
          </cell>
          <cell r="W16" t="str">
            <v>jv29elriel@gmail.com</v>
          </cell>
          <cell r="X16">
            <v>0</v>
          </cell>
          <cell r="Y16">
            <v>42167</v>
          </cell>
          <cell r="Z16">
            <v>43263</v>
          </cell>
          <cell r="AA16">
            <v>33089</v>
          </cell>
          <cell r="AB16">
            <v>1260185906</v>
          </cell>
          <cell r="AC16" t="str">
            <v>Junta vecinal N° 29 El Riel</v>
          </cell>
          <cell r="AD16" t="str">
            <v>BANCO ESTADO DE CHILE</v>
          </cell>
          <cell r="AE16" t="str">
            <v>CUENTA DE AHORROS</v>
          </cell>
          <cell r="AF16">
            <v>0</v>
          </cell>
          <cell r="AG16" t="str">
            <v>HABILITADO</v>
          </cell>
          <cell r="AH16" t="str">
            <v>Alfred Thomas Clarke Segura</v>
          </cell>
          <cell r="AI16" t="str">
            <v>6.070.566-6</v>
          </cell>
          <cell r="AJ16" t="str">
            <v>Pedro Gonzales 2720</v>
          </cell>
          <cell r="AK16">
            <v>0</v>
          </cell>
          <cell r="AL16">
            <v>994334335</v>
          </cell>
          <cell r="AM16" t="str">
            <v>clarke2410@gmail.com</v>
          </cell>
          <cell r="AN16" t="str">
            <v xml:space="preserve"> </v>
          </cell>
          <cell r="AO16" t="str">
            <v>NO</v>
          </cell>
          <cell r="AP16">
            <v>0</v>
          </cell>
          <cell r="AQ16" t="str">
            <v>HABILITADO</v>
          </cell>
          <cell r="AR16" t="str">
            <v>LUIS SEPULVEDA GONZALEZ</v>
          </cell>
          <cell r="AS16" t="str">
            <v>8.079.615-3</v>
          </cell>
          <cell r="AT16">
            <v>0</v>
          </cell>
          <cell r="AU16">
            <v>0</v>
          </cell>
          <cell r="AV16">
            <v>0</v>
          </cell>
          <cell r="AW16">
            <v>0</v>
          </cell>
          <cell r="AX16">
            <v>0</v>
          </cell>
          <cell r="AY16" t="str">
            <v>NO</v>
          </cell>
          <cell r="AZ16">
            <v>0</v>
          </cell>
          <cell r="BA16">
            <v>0</v>
          </cell>
          <cell r="BB16">
            <v>0</v>
          </cell>
          <cell r="BC16">
            <v>0</v>
          </cell>
          <cell r="BD16">
            <v>0</v>
          </cell>
          <cell r="BE16">
            <v>0</v>
          </cell>
          <cell r="BF16">
            <v>0</v>
          </cell>
          <cell r="BG16">
            <v>0</v>
          </cell>
          <cell r="BH16" t="str">
            <v>IQUIQUE</v>
          </cell>
          <cell r="BI16" t="str">
            <v>IQUIQUE</v>
          </cell>
          <cell r="BJ16">
            <v>0</v>
          </cell>
          <cell r="BK16">
            <v>0</v>
          </cell>
          <cell r="BL16">
            <v>0</v>
          </cell>
          <cell r="BM16" t="e">
            <v>#VALUE!</v>
          </cell>
          <cell r="BN16" t="str">
            <v>NUEVO</v>
          </cell>
          <cell r="BO16" t="str">
            <v>SITUACIONAL</v>
          </cell>
          <cell r="BP16" t="str">
            <v>CAMARAS</v>
          </cell>
          <cell r="BQ16">
            <v>0</v>
          </cell>
          <cell r="BR16">
            <v>6</v>
          </cell>
          <cell r="BS16">
            <v>42948</v>
          </cell>
          <cell r="BT16">
            <v>43132</v>
          </cell>
          <cell r="BU16">
            <v>0</v>
          </cell>
          <cell r="BV16">
            <v>0</v>
          </cell>
          <cell r="BW16">
            <v>8000000</v>
          </cell>
          <cell r="BX16">
            <v>0</v>
          </cell>
          <cell r="BY16">
            <v>0</v>
          </cell>
          <cell r="BZ16">
            <v>8000000</v>
          </cell>
          <cell r="CA16">
            <v>0</v>
          </cell>
          <cell r="CB16" t="str">
            <v>VILLA TELECOM</v>
          </cell>
          <cell r="CC16" t="str">
            <v>ANTOIO VILLAFAÑA VACIAN</v>
          </cell>
          <cell r="CD16">
            <v>7899999</v>
          </cell>
          <cell r="CE16" t="str">
            <v>SI</v>
          </cell>
          <cell r="CF16" t="str">
            <v>SI</v>
          </cell>
          <cell r="CG16">
            <v>0</v>
          </cell>
          <cell r="CH16">
            <v>0</v>
          </cell>
          <cell r="CI16" t="str">
            <v>ADMISIBLE</v>
          </cell>
          <cell r="CJ16" t="str">
            <v>SIN OBSERVACIONES DE ADMISIBILIDAD</v>
          </cell>
          <cell r="CK16">
            <v>0</v>
          </cell>
          <cell r="CL16">
            <v>0</v>
          </cell>
          <cell r="CM16">
            <v>0</v>
          </cell>
          <cell r="CN16" t="str">
            <v>NO</v>
          </cell>
          <cell r="CO16">
            <v>0</v>
          </cell>
          <cell r="CP16">
            <v>0</v>
          </cell>
          <cell r="CQ16" t="str">
            <v>NO</v>
          </cell>
          <cell r="CR16" t="str">
            <v>JORGE ESCALONA</v>
          </cell>
          <cell r="CS16" t="str">
            <v xml:space="preserve">1.  NO SE EXHIBE COMPROMISO O PLAN DE MANTENIMIENTO.
</v>
          </cell>
          <cell r="CT16" t="str">
            <v>SITUACIONAL</v>
          </cell>
          <cell r="CU16" t="str">
            <v>Tamarugal</v>
          </cell>
          <cell r="CV16">
            <v>8000000</v>
          </cell>
          <cell r="CW16">
            <v>8000000</v>
          </cell>
          <cell r="CX16">
            <v>0</v>
          </cell>
          <cell r="CY16">
            <v>0.77449999999999997</v>
          </cell>
          <cell r="CZ16" t="str">
            <v>ELEGIBLE</v>
          </cell>
          <cell r="DA16">
            <v>0</v>
          </cell>
          <cell r="DB16">
            <v>8000000</v>
          </cell>
          <cell r="DC16">
            <v>8000000</v>
          </cell>
          <cell r="DD16">
            <v>0</v>
          </cell>
          <cell r="DE16" t="str">
            <v>NO ADJUDICADO</v>
          </cell>
          <cell r="DF16">
            <v>0</v>
          </cell>
          <cell r="DG16" t="str">
            <v/>
          </cell>
          <cell r="DH16" t="str">
            <v/>
          </cell>
          <cell r="DI16">
            <v>0</v>
          </cell>
          <cell r="DJ16">
            <v>0</v>
          </cell>
          <cell r="DK16">
            <v>0</v>
          </cell>
          <cell r="DL16">
            <v>0</v>
          </cell>
          <cell r="DM16">
            <v>0</v>
          </cell>
          <cell r="DN16">
            <v>8</v>
          </cell>
          <cell r="DO16" t="str">
            <v>NO ADJUDICADO</v>
          </cell>
          <cell r="DP16">
            <v>0</v>
          </cell>
          <cell r="DQ16">
            <v>0</v>
          </cell>
        </row>
        <row r="17">
          <cell r="D17">
            <v>9</v>
          </cell>
          <cell r="E17" t="str">
            <v>65.044.940-1</v>
          </cell>
          <cell r="F17" t="str">
            <v>MEJORAMIENTO DE LUMINARIA Y POSTES FOTOVOLTAICO PARA EL PUEBLO DE LIRIMA</v>
          </cell>
          <cell r="G17" t="str">
            <v>JUNTA DE VECINOS PAMPA LIRIMA</v>
          </cell>
          <cell r="H17" t="str">
            <v>HABILITADO</v>
          </cell>
          <cell r="I17" t="str">
            <v>Validada</v>
          </cell>
          <cell r="J17">
            <v>42867.480902777781</v>
          </cell>
          <cell r="K17">
            <v>42895</v>
          </cell>
          <cell r="L17" t="str">
            <v>DIRECTIVA ESTÁ POR VENCER</v>
          </cell>
          <cell r="M17" t="str">
            <v>DIRECTIVA VENCE EL MES  6</v>
          </cell>
          <cell r="N17" t="str">
            <v>OK</v>
          </cell>
          <cell r="O17">
            <v>0</v>
          </cell>
          <cell r="P17">
            <v>9</v>
          </cell>
          <cell r="Q17">
            <v>0</v>
          </cell>
          <cell r="R17" t="str">
            <v>LIRIMA SIN NUMERO</v>
          </cell>
          <cell r="S17" t="str">
            <v>Tamarugal</v>
          </cell>
          <cell r="T17" t="str">
            <v>Pica</v>
          </cell>
          <cell r="U17">
            <v>0</v>
          </cell>
          <cell r="V17">
            <v>944715462</v>
          </cell>
          <cell r="W17" t="str">
            <v>juntapampalirima@gmail.com</v>
          </cell>
          <cell r="X17">
            <v>0</v>
          </cell>
          <cell r="Y17">
            <v>41799</v>
          </cell>
          <cell r="Z17">
            <v>42895</v>
          </cell>
          <cell r="AA17">
            <v>36894</v>
          </cell>
          <cell r="AB17">
            <v>971785020</v>
          </cell>
          <cell r="AC17" t="str">
            <v>JUNTA DE VECINOS PAMPA LIRIMA</v>
          </cell>
          <cell r="AD17" t="str">
            <v>BANCO SCOTIABANK</v>
          </cell>
          <cell r="AE17" t="str">
            <v>CUENTA CORRIENTE</v>
          </cell>
          <cell r="AF17">
            <v>0</v>
          </cell>
          <cell r="AG17" t="str">
            <v>HABILITADO</v>
          </cell>
          <cell r="AH17" t="str">
            <v>HECTOR LEONEL BARREDA CACERES</v>
          </cell>
          <cell r="AI17" t="str">
            <v>10.296.885-9</v>
          </cell>
          <cell r="AJ17" t="str">
            <v>LIRIMA SIN NUMERO</v>
          </cell>
          <cell r="AK17">
            <v>0</v>
          </cell>
          <cell r="AL17">
            <v>944715462</v>
          </cell>
          <cell r="AM17" t="str">
            <v>hector.barreda.c@gmail.com</v>
          </cell>
          <cell r="AN17" t="str">
            <v xml:space="preserve"> </v>
          </cell>
          <cell r="AO17" t="str">
            <v>NO</v>
          </cell>
          <cell r="AP17">
            <v>0</v>
          </cell>
          <cell r="AQ17" t="str">
            <v>HABILITADO</v>
          </cell>
          <cell r="AR17" t="str">
            <v>HECTOR LEONEL BARREDA CACERES</v>
          </cell>
          <cell r="AS17" t="str">
            <v>10.296.885-9</v>
          </cell>
          <cell r="AT17">
            <v>0</v>
          </cell>
          <cell r="AU17">
            <v>0</v>
          </cell>
          <cell r="AV17">
            <v>0</v>
          </cell>
          <cell r="AW17">
            <v>0</v>
          </cell>
          <cell r="AX17">
            <v>0</v>
          </cell>
          <cell r="AY17" t="str">
            <v>NO</v>
          </cell>
          <cell r="AZ17">
            <v>0</v>
          </cell>
          <cell r="BA17" t="str">
            <v>JOEL HONORES CUEVAS</v>
          </cell>
          <cell r="BB17" t="str">
            <v>15.004.939-3</v>
          </cell>
          <cell r="BC17">
            <v>0</v>
          </cell>
          <cell r="BD17">
            <v>0</v>
          </cell>
          <cell r="BE17">
            <v>0</v>
          </cell>
          <cell r="BF17">
            <v>0</v>
          </cell>
          <cell r="BG17">
            <v>0</v>
          </cell>
          <cell r="BH17" t="str">
            <v>TAMARUGAL</v>
          </cell>
          <cell r="BI17" t="str">
            <v>PICA</v>
          </cell>
          <cell r="BJ17" t="str">
            <v xml:space="preserve">LIRIMA </v>
          </cell>
          <cell r="BK17">
            <v>0</v>
          </cell>
          <cell r="BL17">
            <v>0</v>
          </cell>
          <cell r="BM17" t="e">
            <v>#VALUE!</v>
          </cell>
          <cell r="BN17" t="str">
            <v>NUEVO</v>
          </cell>
          <cell r="BO17" t="str">
            <v>SITUACIONAL</v>
          </cell>
          <cell r="BP17" t="str">
            <v>ILUMINACIÓN</v>
          </cell>
          <cell r="BQ17">
            <v>0</v>
          </cell>
          <cell r="BR17" t="str">
            <v>INGRESAR SOLO NUMERO DE CANTIDAD DE MESES A EJECUTAR</v>
          </cell>
          <cell r="BS17" t="str">
            <v>INGRESAR FECHA</v>
          </cell>
          <cell r="BT17" t="e">
            <v>#VALUE!</v>
          </cell>
          <cell r="BU17">
            <v>0</v>
          </cell>
          <cell r="BV17">
            <v>0</v>
          </cell>
          <cell r="BW17">
            <v>19670000</v>
          </cell>
          <cell r="BX17">
            <v>0</v>
          </cell>
          <cell r="BY17">
            <v>0</v>
          </cell>
          <cell r="BZ17">
            <v>19670000</v>
          </cell>
          <cell r="CA17">
            <v>0</v>
          </cell>
          <cell r="CB17" t="str">
            <v>AP COMUNICACIONES</v>
          </cell>
          <cell r="CC17" t="str">
            <v>ALEXIS ALVAREZ CALISTO</v>
          </cell>
          <cell r="CD17">
            <v>18470000</v>
          </cell>
          <cell r="CE17" t="str">
            <v>NO</v>
          </cell>
          <cell r="CF17">
            <v>0</v>
          </cell>
          <cell r="CG17">
            <v>0</v>
          </cell>
          <cell r="CH17">
            <v>0</v>
          </cell>
          <cell r="CI17" t="str">
            <v>ADMISIBLE</v>
          </cell>
          <cell r="CJ17" t="str">
            <v>SIN OBSERVACIONES DE ADMISIBILIDAD</v>
          </cell>
          <cell r="CK17" t="str">
            <v>VERIFICAR COTIZACIONES</v>
          </cell>
          <cell r="CL17">
            <v>0</v>
          </cell>
          <cell r="CM17">
            <v>0</v>
          </cell>
          <cell r="CN17" t="str">
            <v>NO</v>
          </cell>
          <cell r="CO17">
            <v>0</v>
          </cell>
          <cell r="CP17">
            <v>0</v>
          </cell>
          <cell r="CQ17" t="str">
            <v>NO</v>
          </cell>
          <cell r="CR17" t="str">
            <v>MIGUEL REBORIDO</v>
          </cell>
          <cell r="CS17" t="str">
            <v>1. FIRMAR LOS CURRICULUMS DEL EQUIPO EJECUTOR EN CASO DE SER AUTORIZADO. 
2. ADJUNTAR LOS  CERTIFICADOS DE ETNIAS  QUE FALTAN 
3. ADJUNTAR CARTA DE COMPROMISO DE LA TOTALIDAD DEL EQUIPO DE TRABAJO. 
4. LAS FOTOS NO MUESTRAN UN PANORAMA REAL QUE JUSTIFIQUE LA INSTALACIÓN DE LAS LUMINARIAS.
5. ADJUNTAR LISTADO DE BENEFICIARIOS. 
6. PROVEEDOR SE REPITE EN PROYECTO N°41
7. DE ADJUDICAR DEBE INGRESAR LAS COTIZACIONES DE LA INVERSIÓN, SEGÚN LO ACORDADO POR LA COMISIÓN DE ADMISIBILIDAD, AL MOMENTO PREVIO A LA FIRMA DE CONVENIO.</v>
          </cell>
          <cell r="CT17" t="str">
            <v>SITUACIONAL</v>
          </cell>
          <cell r="CU17" t="str">
            <v>Tamarugal</v>
          </cell>
          <cell r="CV17">
            <v>19670000</v>
          </cell>
          <cell r="CW17">
            <v>19670000</v>
          </cell>
          <cell r="CX17">
            <v>0</v>
          </cell>
          <cell r="CY17">
            <v>0.71150000000000002</v>
          </cell>
          <cell r="CZ17" t="str">
            <v>ELEGIBLE</v>
          </cell>
          <cell r="DA17">
            <v>0</v>
          </cell>
          <cell r="DB17">
            <v>19670000</v>
          </cell>
          <cell r="DC17">
            <v>19670000</v>
          </cell>
          <cell r="DD17">
            <v>0</v>
          </cell>
          <cell r="DE17" t="str">
            <v>NO ADJUDICADO</v>
          </cell>
          <cell r="DF17">
            <v>0</v>
          </cell>
          <cell r="DG17" t="str">
            <v/>
          </cell>
          <cell r="DH17" t="str">
            <v/>
          </cell>
          <cell r="DI17">
            <v>0</v>
          </cell>
          <cell r="DJ17">
            <v>0</v>
          </cell>
          <cell r="DK17">
            <v>0</v>
          </cell>
          <cell r="DL17">
            <v>0</v>
          </cell>
          <cell r="DM17">
            <v>0</v>
          </cell>
          <cell r="DN17">
            <v>9</v>
          </cell>
          <cell r="DO17" t="str">
            <v>ELEGIBLE</v>
          </cell>
          <cell r="DP17">
            <v>0</v>
          </cell>
          <cell r="DQ17">
            <v>0</v>
          </cell>
        </row>
        <row r="18">
          <cell r="D18">
            <v>10</v>
          </cell>
          <cell r="E18" t="str">
            <v>65.057.194-0</v>
          </cell>
          <cell r="F18" t="str">
            <v>CON ALARMAS COMUNITARIAS PROTEGEMOS A NUESTROS VECINOS</v>
          </cell>
          <cell r="G18" t="str">
            <v>COMITE DE ARBITROS DE IQUIQUE</v>
          </cell>
          <cell r="H18" t="str">
            <v>HABILITADO</v>
          </cell>
          <cell r="I18" t="str">
            <v>Validada</v>
          </cell>
          <cell r="J18">
            <v>42852.510127314818</v>
          </cell>
          <cell r="K18">
            <v>43182</v>
          </cell>
          <cell r="L18" t="str">
            <v>DIRECTIVA VIGENTE</v>
          </cell>
          <cell r="M18" t="str">
            <v>OK</v>
          </cell>
          <cell r="N18" t="str">
            <v>OK</v>
          </cell>
          <cell r="O18">
            <v>0</v>
          </cell>
          <cell r="P18">
            <v>10</v>
          </cell>
          <cell r="Q18">
            <v>0</v>
          </cell>
          <cell r="R18" t="str">
            <v>21 de mayo 1895</v>
          </cell>
          <cell r="S18" t="str">
            <v>Iquique</v>
          </cell>
          <cell r="T18" t="str">
            <v>Iquique</v>
          </cell>
          <cell r="U18">
            <v>57213164</v>
          </cell>
          <cell r="V18">
            <v>987888015</v>
          </cell>
          <cell r="W18" t="str">
            <v>comitearbitrosiqqe@live.cl</v>
          </cell>
          <cell r="X18">
            <v>0</v>
          </cell>
          <cell r="Y18">
            <v>42086</v>
          </cell>
          <cell r="Z18">
            <v>43182</v>
          </cell>
          <cell r="AA18">
            <v>40996</v>
          </cell>
          <cell r="AB18">
            <v>1860433695</v>
          </cell>
          <cell r="AC18" t="str">
            <v>Comite de arbitros de Iquique</v>
          </cell>
          <cell r="AD18" t="str">
            <v>BANCO ESTADO DE CHILE</v>
          </cell>
          <cell r="AE18" t="str">
            <v>CUENTA DE AHORROS</v>
          </cell>
          <cell r="AF18">
            <v>0</v>
          </cell>
          <cell r="AG18" t="str">
            <v>HABILITADO</v>
          </cell>
          <cell r="AH18" t="str">
            <v>Eduardo Davila Palape</v>
          </cell>
          <cell r="AI18" t="str">
            <v>10.473.001-9</v>
          </cell>
          <cell r="AJ18" t="str">
            <v>21 de mayo 1895</v>
          </cell>
          <cell r="AK18">
            <v>0</v>
          </cell>
          <cell r="AL18">
            <v>987888015</v>
          </cell>
          <cell r="AM18" t="str">
            <v>comitearbitrosiqqe@live.cl</v>
          </cell>
          <cell r="AN18" t="str">
            <v xml:space="preserve"> </v>
          </cell>
          <cell r="AO18" t="str">
            <v>NO</v>
          </cell>
          <cell r="AP18">
            <v>0</v>
          </cell>
          <cell r="AQ18" t="str">
            <v>HABILITADO</v>
          </cell>
          <cell r="AR18" t="str">
            <v>EDUARDO DAVILA PALAPE</v>
          </cell>
          <cell r="AS18" t="str">
            <v>10.473.001-9</v>
          </cell>
          <cell r="AT18" t="str">
            <v>21 DE MAYO 1895</v>
          </cell>
          <cell r="AU18">
            <v>0</v>
          </cell>
          <cell r="AV18">
            <v>962334559</v>
          </cell>
          <cell r="AW18" t="str">
            <v>COMITEARBITROSIQQE@LIVE.CL</v>
          </cell>
          <cell r="AX18">
            <v>0</v>
          </cell>
          <cell r="AY18" t="str">
            <v>NO</v>
          </cell>
          <cell r="AZ18">
            <v>0</v>
          </cell>
          <cell r="BA18">
            <v>0</v>
          </cell>
          <cell r="BB18">
            <v>0</v>
          </cell>
          <cell r="BC18">
            <v>0</v>
          </cell>
          <cell r="BD18">
            <v>0</v>
          </cell>
          <cell r="BE18">
            <v>0</v>
          </cell>
          <cell r="BF18">
            <v>0</v>
          </cell>
          <cell r="BG18">
            <v>0</v>
          </cell>
          <cell r="BH18" t="str">
            <v>IQUIQUE</v>
          </cell>
          <cell r="BI18" t="str">
            <v>IQUIQUE</v>
          </cell>
          <cell r="BJ18" t="str">
            <v>IQUIQUE</v>
          </cell>
          <cell r="BK18">
            <v>487</v>
          </cell>
          <cell r="BL18">
            <v>1500</v>
          </cell>
          <cell r="BM18">
            <v>0</v>
          </cell>
          <cell r="BN18" t="str">
            <v>NUEVO</v>
          </cell>
          <cell r="BO18" t="str">
            <v>SITUACIONAL</v>
          </cell>
          <cell r="BP18" t="str">
            <v>ALARMAS</v>
          </cell>
          <cell r="BQ18">
            <v>0</v>
          </cell>
          <cell r="BR18">
            <v>6</v>
          </cell>
          <cell r="BS18">
            <v>42916</v>
          </cell>
          <cell r="BT18">
            <v>43099</v>
          </cell>
          <cell r="BU18" t="str">
            <v>REDUCIR LAS OPORTUNIDADES DE COMETER DELITO</v>
          </cell>
          <cell r="BV18">
            <v>0</v>
          </cell>
          <cell r="BW18">
            <v>7960000</v>
          </cell>
          <cell r="BX18">
            <v>0</v>
          </cell>
          <cell r="BY18">
            <v>0</v>
          </cell>
          <cell r="BZ18">
            <v>7960000</v>
          </cell>
          <cell r="CA18">
            <v>0</v>
          </cell>
          <cell r="CB18" t="str">
            <v>NIKH DEPORTES</v>
          </cell>
          <cell r="CC18" t="str">
            <v>KATHERINE CEBALLOS PEDREROS</v>
          </cell>
          <cell r="CD18">
            <v>7200000</v>
          </cell>
          <cell r="CE18" t="str">
            <v>SI</v>
          </cell>
          <cell r="CF18">
            <v>0</v>
          </cell>
          <cell r="CG18">
            <v>0</v>
          </cell>
          <cell r="CH18">
            <v>0</v>
          </cell>
          <cell r="CI18" t="str">
            <v>INADMISIBLE</v>
          </cell>
          <cell r="CJ18" t="str">
            <v>NO INCORPORA CERTIFICADO DE VIGENCIA DE LA CUENTA BANCARIA</v>
          </cell>
          <cell r="CK18">
            <v>0</v>
          </cell>
          <cell r="CL18">
            <v>0</v>
          </cell>
          <cell r="CM18">
            <v>0</v>
          </cell>
          <cell r="CN18" t="str">
            <v>NO</v>
          </cell>
          <cell r="CO18">
            <v>0</v>
          </cell>
          <cell r="CP18">
            <v>0</v>
          </cell>
          <cell r="CQ18">
            <v>0</v>
          </cell>
          <cell r="CR18">
            <v>0</v>
          </cell>
          <cell r="CS18">
            <v>0</v>
          </cell>
          <cell r="CT18">
            <v>0</v>
          </cell>
          <cell r="CU18">
            <v>0</v>
          </cell>
          <cell r="CV18">
            <v>0</v>
          </cell>
          <cell r="CW18">
            <v>0</v>
          </cell>
          <cell r="CX18">
            <v>0</v>
          </cell>
          <cell r="CY18" t="str">
            <v/>
          </cell>
          <cell r="CZ18" t="str">
            <v>INADMISIBLE</v>
          </cell>
          <cell r="DA18">
            <v>0</v>
          </cell>
          <cell r="DB18">
            <v>0</v>
          </cell>
          <cell r="DC18">
            <v>0</v>
          </cell>
          <cell r="DD18">
            <v>0</v>
          </cell>
          <cell r="DE18">
            <v>0</v>
          </cell>
          <cell r="DF18">
            <v>0</v>
          </cell>
          <cell r="DG18" t="str">
            <v/>
          </cell>
          <cell r="DH18" t="str">
            <v/>
          </cell>
          <cell r="DI18">
            <v>0</v>
          </cell>
          <cell r="DJ18">
            <v>0</v>
          </cell>
          <cell r="DK18">
            <v>0</v>
          </cell>
          <cell r="DL18">
            <v>0</v>
          </cell>
          <cell r="DM18">
            <v>0</v>
          </cell>
          <cell r="DN18">
            <v>10</v>
          </cell>
          <cell r="DO18" t="str">
            <v>INADMISIBLE</v>
          </cell>
          <cell r="DP18">
            <v>0</v>
          </cell>
          <cell r="DQ18">
            <v>0</v>
          </cell>
        </row>
        <row r="19">
          <cell r="D19">
            <v>11</v>
          </cell>
          <cell r="E19" t="str">
            <v>65.036.809-6</v>
          </cell>
          <cell r="F19" t="str">
            <v>SISTEMA DE ENERGÍA FOTOVOLTAICA PARA MEJORAR LA SEGURIDAD Y CALIDAD DE VIDA DEL PUEBLO DE HUASQUIÑA</v>
          </cell>
          <cell r="G19" t="str">
            <v>COMUNIDAD INDÍGENA AYMARA DE HUASQUIÑA</v>
          </cell>
          <cell r="H19" t="str">
            <v>HABILITADO</v>
          </cell>
          <cell r="I19" t="str">
            <v>Validada</v>
          </cell>
          <cell r="J19">
            <v>42853.698981481481</v>
          </cell>
          <cell r="K19">
            <v>43169</v>
          </cell>
          <cell r="L19" t="str">
            <v>DIRECTIVA VIGENTE</v>
          </cell>
          <cell r="M19" t="str">
            <v>OK</v>
          </cell>
          <cell r="N19" t="str">
            <v>OK</v>
          </cell>
          <cell r="O19">
            <v>0</v>
          </cell>
          <cell r="P19">
            <v>11</v>
          </cell>
          <cell r="Q19">
            <v>0</v>
          </cell>
          <cell r="R19" t="str">
            <v>LAS PIZARRAS 3440</v>
          </cell>
          <cell r="S19" t="str">
            <v>Tamarugal</v>
          </cell>
          <cell r="T19" t="str">
            <v>Iquique</v>
          </cell>
          <cell r="U19">
            <v>0</v>
          </cell>
          <cell r="V19">
            <v>974217147</v>
          </cell>
          <cell r="W19" t="str">
            <v>comunidaddehuasquiña@gmail.com</v>
          </cell>
          <cell r="X19">
            <v>0</v>
          </cell>
          <cell r="Y19">
            <v>40481</v>
          </cell>
          <cell r="Z19">
            <v>43169</v>
          </cell>
          <cell r="AA19">
            <v>40514</v>
          </cell>
          <cell r="AB19">
            <v>1366135746</v>
          </cell>
          <cell r="AC19" t="str">
            <v>Comunidad Indígena Aymara de Huasquiña</v>
          </cell>
          <cell r="AD19" t="str">
            <v>BANCO ESTADO DE CHILE</v>
          </cell>
          <cell r="AE19" t="str">
            <v>CUENTA DE AHORROS</v>
          </cell>
          <cell r="AF19">
            <v>0</v>
          </cell>
          <cell r="AG19" t="str">
            <v>HABILITADO</v>
          </cell>
          <cell r="AH19" t="str">
            <v>CRUZ MERCEDES VIZCARRA PEREZ</v>
          </cell>
          <cell r="AI19" t="str">
            <v>8.084.439-5</v>
          </cell>
          <cell r="AJ19" t="str">
            <v>LAS PIZARRAS N° 3440</v>
          </cell>
          <cell r="AK19">
            <v>0</v>
          </cell>
          <cell r="AL19">
            <v>974217147</v>
          </cell>
          <cell r="AM19" t="str">
            <v>vizcarraperrez@hotmail.com</v>
          </cell>
          <cell r="AN19" t="str">
            <v xml:space="preserve"> </v>
          </cell>
          <cell r="AO19" t="str">
            <v>NO</v>
          </cell>
          <cell r="AP19">
            <v>0</v>
          </cell>
          <cell r="AQ19" t="str">
            <v>HABILITADO</v>
          </cell>
          <cell r="AR19" t="str">
            <v>CRUZ MERCEDES VISCARRA PEREZ</v>
          </cell>
          <cell r="AS19" t="str">
            <v>8.084.439-5</v>
          </cell>
          <cell r="AT19">
            <v>0</v>
          </cell>
          <cell r="AU19">
            <v>0</v>
          </cell>
          <cell r="AV19">
            <v>0</v>
          </cell>
          <cell r="AW19">
            <v>0</v>
          </cell>
          <cell r="AX19">
            <v>0</v>
          </cell>
          <cell r="AY19" t="str">
            <v>NO</v>
          </cell>
          <cell r="AZ19">
            <v>0</v>
          </cell>
          <cell r="BA19" t="str">
            <v>GASPAR MUÑOS LOBERA</v>
          </cell>
          <cell r="BB19" t="str">
            <v>12.498.497-1</v>
          </cell>
          <cell r="BC19">
            <v>0</v>
          </cell>
          <cell r="BD19">
            <v>0</v>
          </cell>
          <cell r="BE19">
            <v>0</v>
          </cell>
          <cell r="BF19">
            <v>0</v>
          </cell>
          <cell r="BG19">
            <v>0</v>
          </cell>
          <cell r="BH19" t="str">
            <v>TAMARUGAL</v>
          </cell>
          <cell r="BI19" t="str">
            <v>HUARA</v>
          </cell>
          <cell r="BJ19">
            <v>0</v>
          </cell>
          <cell r="BK19">
            <v>0</v>
          </cell>
          <cell r="BL19">
            <v>0</v>
          </cell>
          <cell r="BM19" t="e">
            <v>#VALUE!</v>
          </cell>
          <cell r="BN19" t="str">
            <v>NUEVO</v>
          </cell>
          <cell r="BO19" t="str">
            <v>SITUACIONAL</v>
          </cell>
          <cell r="BP19" t="str">
            <v>ILUMINACIÓN</v>
          </cell>
          <cell r="BQ19">
            <v>0</v>
          </cell>
          <cell r="BR19" t="str">
            <v>INGRESAR SOLO NUMERO DE CANTIDAD DE MESES A EJECUTAR</v>
          </cell>
          <cell r="BS19" t="str">
            <v>INGRESAR FECHA</v>
          </cell>
          <cell r="BT19" t="e">
            <v>#VALUE!</v>
          </cell>
          <cell r="BU19" t="str">
            <v>INSTALACION DE LUMINARIAS FOTOVOLTAICAS SOLARES EN EL PUEBLO DE HUASQUIÑA</v>
          </cell>
          <cell r="BV19">
            <v>0</v>
          </cell>
          <cell r="BW19">
            <v>18930000</v>
          </cell>
          <cell r="BX19">
            <v>0</v>
          </cell>
          <cell r="BY19">
            <v>0</v>
          </cell>
          <cell r="BZ19">
            <v>18930000</v>
          </cell>
          <cell r="CA19">
            <v>0</v>
          </cell>
          <cell r="CB19" t="str">
            <v>SEC PROYECT</v>
          </cell>
          <cell r="CC19" t="str">
            <v>FRANCISCO BARREDA PANIAGUA</v>
          </cell>
          <cell r="CD19">
            <v>18931710</v>
          </cell>
          <cell r="CE19" t="str">
            <v>SI</v>
          </cell>
          <cell r="CF19">
            <v>0</v>
          </cell>
          <cell r="CG19">
            <v>0</v>
          </cell>
          <cell r="CH19">
            <v>0</v>
          </cell>
          <cell r="CI19" t="str">
            <v>ADMISIBLE</v>
          </cell>
          <cell r="CJ19" t="str">
            <v>SIN OBSERVACIONES DE ADMISIBILIDAD</v>
          </cell>
          <cell r="CK19" t="str">
            <v>CHEQUEAR CALCULO LUMINICO Y COTIZACIONES</v>
          </cell>
          <cell r="CL19">
            <v>0</v>
          </cell>
          <cell r="CM19">
            <v>0</v>
          </cell>
          <cell r="CN19" t="str">
            <v>NO</v>
          </cell>
          <cell r="CO19">
            <v>0</v>
          </cell>
          <cell r="CP19">
            <v>0</v>
          </cell>
          <cell r="CQ19" t="str">
            <v>NO</v>
          </cell>
          <cell r="CR19" t="str">
            <v>RENE LAMBERT</v>
          </cell>
          <cell r="CS19" t="str">
            <v xml:space="preserve">1. EMPRESA TAMBIEN APARECE EN PROYECTO N°68
2. DE ADJUDICAR DEBE INGRESAR CALCULO LUMINICO.
</v>
          </cell>
          <cell r="CT19" t="str">
            <v>SITUACIONAL</v>
          </cell>
          <cell r="CU19" t="str">
            <v>Tamarugal</v>
          </cell>
          <cell r="CV19">
            <v>18930000</v>
          </cell>
          <cell r="CW19">
            <v>18930000</v>
          </cell>
          <cell r="CX19">
            <v>0</v>
          </cell>
          <cell r="CY19">
            <v>0.73449999999999993</v>
          </cell>
          <cell r="CZ19" t="str">
            <v>ELEGIBLE</v>
          </cell>
          <cell r="DA19">
            <v>0</v>
          </cell>
          <cell r="DB19">
            <v>18930000</v>
          </cell>
          <cell r="DC19">
            <v>10000000</v>
          </cell>
          <cell r="DD19">
            <v>8930000</v>
          </cell>
          <cell r="DE19" t="str">
            <v>ADJUDICADO</v>
          </cell>
          <cell r="DF19">
            <v>0</v>
          </cell>
          <cell r="DG19" t="str">
            <v/>
          </cell>
          <cell r="DH19">
            <v>10000000</v>
          </cell>
          <cell r="DI19">
            <v>0</v>
          </cell>
          <cell r="DJ19" t="str">
            <v>ENTREGADO</v>
          </cell>
          <cell r="DK19">
            <v>0</v>
          </cell>
          <cell r="DL19">
            <v>0</v>
          </cell>
          <cell r="DM19">
            <v>0</v>
          </cell>
          <cell r="DN19">
            <v>11</v>
          </cell>
          <cell r="DO19" t="str">
            <v>ENTREGADO</v>
          </cell>
          <cell r="DP19">
            <v>0</v>
          </cell>
          <cell r="DQ19">
            <v>0</v>
          </cell>
        </row>
        <row r="20">
          <cell r="D20">
            <v>12</v>
          </cell>
          <cell r="E20" t="str">
            <v>71.075.000-9</v>
          </cell>
          <cell r="F20" t="str">
            <v>ILUMINACIÓN LIMPIA Y RENOVABLE PARA PERIMETRO, CLUB DEPORTIVO TENIS CHILE - UNIDAD VECINAL N°37</v>
          </cell>
          <cell r="G20" t="str">
            <v>CLUB DEPORTIVO TENIS CHILE</v>
          </cell>
          <cell r="H20" t="str">
            <v>HABILITADO</v>
          </cell>
          <cell r="I20" t="str">
            <v>Validada</v>
          </cell>
          <cell r="J20">
            <v>42832.383379629631</v>
          </cell>
          <cell r="K20">
            <v>43638</v>
          </cell>
          <cell r="L20" t="str">
            <v>DIRECTIVA VIGENTE</v>
          </cell>
          <cell r="M20" t="str">
            <v>OK</v>
          </cell>
          <cell r="N20" t="str">
            <v>OK</v>
          </cell>
          <cell r="O20">
            <v>0</v>
          </cell>
          <cell r="P20">
            <v>12</v>
          </cell>
          <cell r="Q20">
            <v>0</v>
          </cell>
          <cell r="R20" t="str">
            <v>HEROES DE LA CONCEPCION S/N°</v>
          </cell>
          <cell r="S20" t="str">
            <v>Iquique</v>
          </cell>
          <cell r="T20" t="str">
            <v>Iquique</v>
          </cell>
          <cell r="U20">
            <v>2322727</v>
          </cell>
          <cell r="V20">
            <v>83897110</v>
          </cell>
          <cell r="W20" t="str">
            <v>clubdetenischile@vtr.net</v>
          </cell>
          <cell r="X20">
            <v>0</v>
          </cell>
          <cell r="Y20">
            <v>42543</v>
          </cell>
          <cell r="Z20">
            <v>43638</v>
          </cell>
          <cell r="AA20">
            <v>32916</v>
          </cell>
          <cell r="AB20">
            <v>19515797</v>
          </cell>
          <cell r="AC20" t="str">
            <v>CLUB DEPORTIVO TENIS CHILE</v>
          </cell>
          <cell r="AD20" t="str">
            <v>BANCO DE CREDITO E INVERSIONES</v>
          </cell>
          <cell r="AE20" t="str">
            <v>CUENTA CORRIENTE</v>
          </cell>
          <cell r="AF20">
            <v>0</v>
          </cell>
          <cell r="AG20" t="str">
            <v>HABILITADO</v>
          </cell>
          <cell r="AH20" t="str">
            <v>PATRICIO FUENZALIDA VILCA</v>
          </cell>
          <cell r="AI20" t="str">
            <v>10.625.991-7</v>
          </cell>
          <cell r="AJ20" t="str">
            <v>HEROES DE LA CONCEPCION S/N° IQUIQUE</v>
          </cell>
          <cell r="AK20">
            <v>2322727</v>
          </cell>
          <cell r="AL20">
            <v>73891118</v>
          </cell>
          <cell r="AM20" t="str">
            <v>clubdeportivotenischile@vtr.net</v>
          </cell>
          <cell r="AN20" t="str">
            <v xml:space="preserve"> </v>
          </cell>
          <cell r="AO20" t="str">
            <v>NO</v>
          </cell>
          <cell r="AP20">
            <v>0</v>
          </cell>
          <cell r="AQ20" t="str">
            <v>HABILITADO</v>
          </cell>
          <cell r="AR20" t="str">
            <v>JUAN CARLOS ROBLES FUENTES</v>
          </cell>
          <cell r="AS20" t="str">
            <v>9.909.698-5</v>
          </cell>
          <cell r="AT20">
            <v>0</v>
          </cell>
          <cell r="AU20">
            <v>0</v>
          </cell>
          <cell r="AV20">
            <v>0</v>
          </cell>
          <cell r="AW20">
            <v>0</v>
          </cell>
          <cell r="AX20">
            <v>0</v>
          </cell>
          <cell r="AY20" t="str">
            <v>NO</v>
          </cell>
          <cell r="AZ20">
            <v>0</v>
          </cell>
          <cell r="BA20">
            <v>0</v>
          </cell>
          <cell r="BB20">
            <v>0</v>
          </cell>
          <cell r="BC20">
            <v>0</v>
          </cell>
          <cell r="BD20">
            <v>0</v>
          </cell>
          <cell r="BE20">
            <v>0</v>
          </cell>
          <cell r="BF20">
            <v>0</v>
          </cell>
          <cell r="BG20">
            <v>0</v>
          </cell>
          <cell r="BH20" t="str">
            <v>IQUIQUE</v>
          </cell>
          <cell r="BI20" t="str">
            <v>IQUIQUE</v>
          </cell>
          <cell r="BJ20">
            <v>0</v>
          </cell>
          <cell r="BK20">
            <v>0</v>
          </cell>
          <cell r="BL20">
            <v>0</v>
          </cell>
          <cell r="BM20" t="e">
            <v>#VALUE!</v>
          </cell>
          <cell r="BN20" t="str">
            <v>NUEVO</v>
          </cell>
          <cell r="BO20" t="str">
            <v>SITUACIONAL</v>
          </cell>
          <cell r="BP20" t="str">
            <v>ILUMINACIÓN</v>
          </cell>
          <cell r="BQ20">
            <v>0</v>
          </cell>
          <cell r="BR20" t="str">
            <v>INGRESAR SOLO NUMERO DE CANTIDAD DE MESES A EJECUTAR</v>
          </cell>
          <cell r="BS20" t="str">
            <v>INGRESAR FECHA</v>
          </cell>
          <cell r="BT20" t="e">
            <v>#VALUE!</v>
          </cell>
          <cell r="BU20" t="str">
            <v>DOTAR DE ILUMINACION SOLAR FOTOVOLTAICA EL AREA DE INGRESO Y AREAS LATERALES DEL RECINTO DEL CLUB DEPORTIVO TENIS CHILE</v>
          </cell>
          <cell r="BV20">
            <v>0</v>
          </cell>
          <cell r="BW20">
            <v>19071400</v>
          </cell>
          <cell r="BX20">
            <v>0</v>
          </cell>
          <cell r="BY20">
            <v>0</v>
          </cell>
          <cell r="BZ20">
            <v>19071400</v>
          </cell>
          <cell r="CA20">
            <v>0</v>
          </cell>
          <cell r="CB20" t="str">
            <v>VALVEL</v>
          </cell>
          <cell r="CC20" t="str">
            <v>HERNAN CORROTEA OLIVARES</v>
          </cell>
          <cell r="CD20">
            <v>19000000</v>
          </cell>
          <cell r="CE20" t="str">
            <v>SI</v>
          </cell>
          <cell r="CF20">
            <v>0</v>
          </cell>
          <cell r="CG20">
            <v>0</v>
          </cell>
          <cell r="CH20">
            <v>0</v>
          </cell>
          <cell r="CI20" t="str">
            <v>ADMISIBLE</v>
          </cell>
          <cell r="CJ20" t="str">
            <v>SIN OBSERVACIONES DE ADMISIBILIDAD</v>
          </cell>
          <cell r="CK20">
            <v>0</v>
          </cell>
          <cell r="CL20">
            <v>0</v>
          </cell>
          <cell r="CM20">
            <v>0</v>
          </cell>
          <cell r="CN20" t="str">
            <v>NO</v>
          </cell>
          <cell r="CO20">
            <v>0</v>
          </cell>
          <cell r="CP20">
            <v>0</v>
          </cell>
          <cell r="CQ20" t="str">
            <v>NO</v>
          </cell>
          <cell r="CR20" t="str">
            <v>MIGUEL REBORIDO</v>
          </cell>
          <cell r="CS20" t="str">
            <v xml:space="preserve">1. ADJUNTAR CERTIFICADOS QUE JUSTIFIQUEN COMPETENCIAS DEL EQUIPO EJECUTOR. 
2. FIRMAR LA TOTALIDAD DE LOS CURRICLUMS DEL EQUIPO DE TRABAJO. 
3. NO ADJUNTA FOTOS DEL AREA DONDE SE INSTALARÁN LAS LUMINARIAS 
4. LA LUMINARIA ESCOGIDA NO ES LA MISMA USADA EN EL CALCULO LUMINICO.
5. LA LUMINARIA COTIZADA O PROYECTADA, NO SE AJUSTA A LA EXIGENCIA DE LA MUNICIPALIDAD.
6. PROYECTO NO GUARDA COHERENCIA CON LO QUE SE REQUIERE, SEGÚN ANEXO N°17
7. EL MAPA DE INSTALACIÓN DE LAS LUMINARIAS INDICAN QUE SERÁN UTILIZADAS PARA ILUMINAR LAS CANCHAS, LO CUAL NO SE AJUSTA AL OBJETIVO REAL DEL FONDO DE SEGURIDAD CIUDADANA, DADO QUE NO ESTÁN CUMPLIENDO UN ROL DE SEGURIDAD O RESGUARDO FRENTE A LA PREVENCIÓN DE DELITOS COMO INDICA EL OBJETIVO.
</v>
          </cell>
          <cell r="CT20" t="str">
            <v>SITUACIONAL</v>
          </cell>
          <cell r="CU20" t="str">
            <v>Iquique</v>
          </cell>
          <cell r="CV20">
            <v>19071400</v>
          </cell>
          <cell r="CW20">
            <v>0</v>
          </cell>
          <cell r="CX20">
            <v>19071400</v>
          </cell>
          <cell r="CY20">
            <v>0.44449999999999995</v>
          </cell>
          <cell r="CZ20" t="str">
            <v>NO ELEGIBLE</v>
          </cell>
          <cell r="DA20">
            <v>0</v>
          </cell>
          <cell r="DB20">
            <v>0</v>
          </cell>
          <cell r="DC20">
            <v>0</v>
          </cell>
          <cell r="DD20">
            <v>0</v>
          </cell>
          <cell r="DE20">
            <v>0</v>
          </cell>
          <cell r="DF20">
            <v>0</v>
          </cell>
          <cell r="DG20" t="str">
            <v/>
          </cell>
          <cell r="DH20" t="str">
            <v/>
          </cell>
          <cell r="DI20">
            <v>0</v>
          </cell>
          <cell r="DJ20">
            <v>0</v>
          </cell>
          <cell r="DK20">
            <v>0</v>
          </cell>
          <cell r="DL20">
            <v>0</v>
          </cell>
          <cell r="DM20">
            <v>0</v>
          </cell>
          <cell r="DN20">
            <v>12</v>
          </cell>
          <cell r="DO20" t="str">
            <v>NO ELEGIBLE</v>
          </cell>
          <cell r="DP20">
            <v>0</v>
          </cell>
          <cell r="DQ20">
            <v>0</v>
          </cell>
        </row>
        <row r="21">
          <cell r="D21">
            <v>13</v>
          </cell>
          <cell r="E21" t="str">
            <v>65.004.408-8</v>
          </cell>
          <cell r="F21" t="str">
            <v>ILUMINADOS Y SEGUROS</v>
          </cell>
          <cell r="G21" t="str">
            <v>JUNTA DE VECINOS 21 DE MAYO Nº17</v>
          </cell>
          <cell r="H21" t="str">
            <v>HABILITADO</v>
          </cell>
          <cell r="I21" t="str">
            <v>Validada</v>
          </cell>
          <cell r="J21">
            <v>42867.442361111112</v>
          </cell>
          <cell r="K21">
            <v>42921</v>
          </cell>
          <cell r="L21" t="str">
            <v>DIRECTIVA ESTÁ POR VENCER</v>
          </cell>
          <cell r="M21" t="str">
            <v>DIRECTIVA VENCE EL MES  7</v>
          </cell>
          <cell r="N21" t="str">
            <v>OK</v>
          </cell>
          <cell r="O21">
            <v>0</v>
          </cell>
          <cell r="P21">
            <v>13</v>
          </cell>
          <cell r="Q21">
            <v>0</v>
          </cell>
          <cell r="R21" t="str">
            <v>JOSE JOAQUIN PEREZ Nº1090</v>
          </cell>
          <cell r="S21" t="str">
            <v>Iquique</v>
          </cell>
          <cell r="T21" t="str">
            <v>Iquique</v>
          </cell>
          <cell r="U21">
            <v>572311921</v>
          </cell>
          <cell r="V21">
            <v>988059493</v>
          </cell>
          <cell r="W21" t="str">
            <v>jjvv21demayo17@gmail.com</v>
          </cell>
          <cell r="X21">
            <v>0</v>
          </cell>
          <cell r="Y21">
            <v>42190</v>
          </cell>
          <cell r="Z21">
            <v>42921</v>
          </cell>
          <cell r="AA21">
            <v>32902</v>
          </cell>
          <cell r="AB21">
            <v>1366158088</v>
          </cell>
          <cell r="AC21" t="str">
            <v>JUNTA DE VECINOS 21 DE MAYO Nº17</v>
          </cell>
          <cell r="AD21" t="str">
            <v>BANCO ESTADO DE CHILE</v>
          </cell>
          <cell r="AE21" t="str">
            <v>CUENTA DE AHORROS</v>
          </cell>
          <cell r="AF21">
            <v>0</v>
          </cell>
          <cell r="AG21" t="str">
            <v>HABILITADO</v>
          </cell>
          <cell r="AH21" t="str">
            <v>MIRTHA SILVA GONZALES MERCADO</v>
          </cell>
          <cell r="AI21" t="str">
            <v>5.641.202-6</v>
          </cell>
          <cell r="AJ21" t="str">
            <v>CALLE MANUEL RODRIGUEZ Nº1052</v>
          </cell>
          <cell r="AK21">
            <v>572311921</v>
          </cell>
          <cell r="AL21">
            <v>981949322</v>
          </cell>
          <cell r="AM21" t="str">
            <v>jjvv21demayo17@gmail.com</v>
          </cell>
          <cell r="AN21" t="str">
            <v xml:space="preserve"> </v>
          </cell>
          <cell r="AO21" t="str">
            <v>NO</v>
          </cell>
          <cell r="AP21">
            <v>0</v>
          </cell>
          <cell r="AQ21" t="str">
            <v>HABILITADO</v>
          </cell>
          <cell r="AR21" t="str">
            <v>MIRTHA SILVA GONZALES MERCADO</v>
          </cell>
          <cell r="AS21" t="str">
            <v>5.641.202-6</v>
          </cell>
          <cell r="AT21">
            <v>0</v>
          </cell>
          <cell r="AU21">
            <v>0</v>
          </cell>
          <cell r="AV21">
            <v>0</v>
          </cell>
          <cell r="AW21">
            <v>0</v>
          </cell>
          <cell r="AX21">
            <v>0</v>
          </cell>
          <cell r="AY21" t="str">
            <v>NO</v>
          </cell>
          <cell r="AZ21">
            <v>0</v>
          </cell>
          <cell r="BA21">
            <v>0</v>
          </cell>
          <cell r="BB21">
            <v>0</v>
          </cell>
          <cell r="BC21">
            <v>0</v>
          </cell>
          <cell r="BD21">
            <v>0</v>
          </cell>
          <cell r="BE21">
            <v>0</v>
          </cell>
          <cell r="BF21">
            <v>0</v>
          </cell>
          <cell r="BG21">
            <v>0</v>
          </cell>
          <cell r="BH21" t="str">
            <v>IQUIQUE</v>
          </cell>
          <cell r="BI21" t="str">
            <v>IQUIQUE</v>
          </cell>
          <cell r="BJ21">
            <v>0</v>
          </cell>
          <cell r="BK21">
            <v>0</v>
          </cell>
          <cell r="BL21">
            <v>0</v>
          </cell>
          <cell r="BM21" t="e">
            <v>#VALUE!</v>
          </cell>
          <cell r="BN21" t="str">
            <v>NUEVO</v>
          </cell>
          <cell r="BO21" t="str">
            <v>SITUACIONAL</v>
          </cell>
          <cell r="BP21" t="str">
            <v>ILUMINACIÓN</v>
          </cell>
          <cell r="BQ21">
            <v>0</v>
          </cell>
          <cell r="BR21" t="str">
            <v>INGRESAR SOLO NUMERO DE CANTIDAD DE MESES A EJECUTAR</v>
          </cell>
          <cell r="BS21" t="str">
            <v>INGRESAR FECHA</v>
          </cell>
          <cell r="BT21" t="e">
            <v>#VALUE!</v>
          </cell>
          <cell r="BU21" t="str">
            <v>INSTALACION DE LUMINARIAS FOTOVOLTAICAS SOLARES EN EL SECTOR DE LA JUNTA DE VECINOS 21 DE MAYO N°17</v>
          </cell>
          <cell r="BV21">
            <v>0</v>
          </cell>
          <cell r="BW21">
            <v>19929261</v>
          </cell>
          <cell r="BX21">
            <v>0</v>
          </cell>
          <cell r="BY21">
            <v>0</v>
          </cell>
          <cell r="BZ21">
            <v>19929261</v>
          </cell>
          <cell r="CA21">
            <v>0</v>
          </cell>
          <cell r="CB21" t="str">
            <v>NORTE SOLAR-LED E.I.R.L.</v>
          </cell>
          <cell r="CC21" t="str">
            <v>PATRICIO TRUJILLO SACCO</v>
          </cell>
          <cell r="CD21">
            <v>19575500</v>
          </cell>
          <cell r="CE21" t="str">
            <v>SI</v>
          </cell>
          <cell r="CF21">
            <v>0</v>
          </cell>
          <cell r="CG21">
            <v>0</v>
          </cell>
          <cell r="CH21">
            <v>0</v>
          </cell>
          <cell r="CI21" t="str">
            <v>ADMISIBLE</v>
          </cell>
          <cell r="CJ21" t="str">
            <v>SIN OBSERVACIONES DE ADMISIBILIDAD</v>
          </cell>
          <cell r="CK21" t="str">
            <v>CHEQUEAR CALCULO LUMINICO</v>
          </cell>
          <cell r="CL21">
            <v>0</v>
          </cell>
          <cell r="CM21">
            <v>0</v>
          </cell>
          <cell r="CN21" t="str">
            <v>NO</v>
          </cell>
          <cell r="CO21">
            <v>0</v>
          </cell>
          <cell r="CP21">
            <v>0</v>
          </cell>
          <cell r="CQ21" t="str">
            <v>NO</v>
          </cell>
          <cell r="CR21" t="str">
            <v>MIGUEL REBORIDO</v>
          </cell>
          <cell r="CS21" t="str">
            <v xml:space="preserve">1.  ADJUNTAR CERTIFICADOS DE ESTUDIOS  DE LA TOTALIDAD DEL EUIPO DE TRABAJO ASÍ COMO SUS CURRICULUMS. 
2. PRESENTA CARRACTERÍSTICAS SIMILARES AL 94, 14 Y  7 EN RELACIÓN A  EQUIPO DE TRABAJO, MISMAS COTIZACIONES,  
3. NO PRESENTA MAPA DE FACTOR DE RIESGO SEGÚN ANEXO 11. 
4. LISTADO DE BENEFICIARIOS DE  LA INSTITUCIÓN EN UN PORCIENTO MUY BAJO EN RELACIÓN A LA DECLARADA EN EL PROYECTO ANEXO 9. </v>
          </cell>
          <cell r="CT21" t="str">
            <v>SITUACIONAL</v>
          </cell>
          <cell r="CU21" t="str">
            <v>Iquique</v>
          </cell>
          <cell r="CV21">
            <v>19929261</v>
          </cell>
          <cell r="CW21">
            <v>0</v>
          </cell>
          <cell r="CX21">
            <v>19929261</v>
          </cell>
          <cell r="CY21">
            <v>0.57150000000000001</v>
          </cell>
          <cell r="CZ21" t="str">
            <v>NO ELEGIBLE</v>
          </cell>
          <cell r="DA21">
            <v>0</v>
          </cell>
          <cell r="DB21">
            <v>0</v>
          </cell>
          <cell r="DC21">
            <v>0</v>
          </cell>
          <cell r="DD21">
            <v>0</v>
          </cell>
          <cell r="DE21">
            <v>0</v>
          </cell>
          <cell r="DF21">
            <v>0</v>
          </cell>
          <cell r="DG21" t="str">
            <v/>
          </cell>
          <cell r="DH21" t="str">
            <v/>
          </cell>
          <cell r="DI21">
            <v>0</v>
          </cell>
          <cell r="DJ21">
            <v>0</v>
          </cell>
          <cell r="DK21">
            <v>0</v>
          </cell>
          <cell r="DL21">
            <v>0</v>
          </cell>
          <cell r="DM21">
            <v>0</v>
          </cell>
          <cell r="DN21">
            <v>13</v>
          </cell>
          <cell r="DO21" t="str">
            <v>NO ELEGIBLE</v>
          </cell>
          <cell r="DP21">
            <v>0</v>
          </cell>
          <cell r="DQ21">
            <v>0</v>
          </cell>
        </row>
        <row r="22">
          <cell r="D22">
            <v>14</v>
          </cell>
          <cell r="E22" t="str">
            <v>65.821.720-8</v>
          </cell>
          <cell r="F22" t="str">
            <v>CESFAM AGUIRRE ILUMINADO Y MÁS SEGURO</v>
          </cell>
          <cell r="G22" t="str">
            <v>CONSEJO VECINAL DE SALUD CONSULTORIO CIRUJANO AGUIRRE</v>
          </cell>
          <cell r="H22" t="str">
            <v>HABILITADO</v>
          </cell>
          <cell r="I22" t="str">
            <v>Validada</v>
          </cell>
          <cell r="J22">
            <v>42867.437928240739</v>
          </cell>
          <cell r="K22">
            <v>43183</v>
          </cell>
          <cell r="L22" t="str">
            <v>DIRECTIVA VIGENTE</v>
          </cell>
          <cell r="M22" t="str">
            <v>OK</v>
          </cell>
          <cell r="N22" t="str">
            <v>OK</v>
          </cell>
          <cell r="O22">
            <v>0</v>
          </cell>
          <cell r="P22">
            <v>14</v>
          </cell>
          <cell r="Q22">
            <v>0</v>
          </cell>
          <cell r="R22" t="str">
            <v>Chintaguay S/N</v>
          </cell>
          <cell r="S22" t="str">
            <v>Iquique</v>
          </cell>
          <cell r="T22" t="str">
            <v>Iquique</v>
          </cell>
          <cell r="U22">
            <v>2573560</v>
          </cell>
          <cell r="V22">
            <v>996979643</v>
          </cell>
          <cell r="W22" t="str">
            <v>consejovecinaldesaludaguirre@gmail.com</v>
          </cell>
          <cell r="X22">
            <v>0</v>
          </cell>
          <cell r="Y22">
            <v>42087</v>
          </cell>
          <cell r="Z22">
            <v>43183</v>
          </cell>
          <cell r="AA22">
            <v>39253</v>
          </cell>
          <cell r="AB22">
            <v>1366139598</v>
          </cell>
          <cell r="AC22" t="str">
            <v>CONSEJO VECINAL DE SALUD CONSULTORIO CIRUJANO AGUIRRE</v>
          </cell>
          <cell r="AD22" t="str">
            <v>BANCO ESTADO DE CHILE</v>
          </cell>
          <cell r="AE22" t="str">
            <v>CUENTA DE AHORROS</v>
          </cell>
          <cell r="AF22">
            <v>0</v>
          </cell>
          <cell r="AG22" t="str">
            <v>HABILITADO</v>
          </cell>
          <cell r="AH22" t="str">
            <v>MARIO MOISES MUÑOZ RISSO</v>
          </cell>
          <cell r="AI22" t="str">
            <v>9.781.077-K</v>
          </cell>
          <cell r="AJ22" t="str">
            <v>SIBAYA 2262</v>
          </cell>
          <cell r="AK22">
            <v>2432675</v>
          </cell>
          <cell r="AL22">
            <v>996979643</v>
          </cell>
          <cell r="AM22" t="str">
            <v>m.risso@hotmail.es</v>
          </cell>
          <cell r="AN22" t="str">
            <v xml:space="preserve"> </v>
          </cell>
          <cell r="AO22" t="str">
            <v>NO</v>
          </cell>
          <cell r="AP22">
            <v>0</v>
          </cell>
          <cell r="AQ22" t="str">
            <v>HABILITADO</v>
          </cell>
          <cell r="AR22" t="str">
            <v>LOREN AROS SANA</v>
          </cell>
          <cell r="AS22" t="str">
            <v>13.005.934-1</v>
          </cell>
          <cell r="AT22">
            <v>0</v>
          </cell>
          <cell r="AU22">
            <v>0</v>
          </cell>
          <cell r="AV22">
            <v>0</v>
          </cell>
          <cell r="AW22">
            <v>0</v>
          </cell>
          <cell r="AX22">
            <v>0</v>
          </cell>
          <cell r="AY22" t="str">
            <v>NO</v>
          </cell>
          <cell r="AZ22">
            <v>0</v>
          </cell>
          <cell r="BA22">
            <v>0</v>
          </cell>
          <cell r="BB22">
            <v>0</v>
          </cell>
          <cell r="BC22">
            <v>0</v>
          </cell>
          <cell r="BD22">
            <v>0</v>
          </cell>
          <cell r="BE22">
            <v>0</v>
          </cell>
          <cell r="BF22">
            <v>0</v>
          </cell>
          <cell r="BG22">
            <v>0</v>
          </cell>
          <cell r="BH22" t="str">
            <v>IQUIQUE</v>
          </cell>
          <cell r="BI22" t="str">
            <v>IQUIQUE</v>
          </cell>
          <cell r="BJ22" t="str">
            <v>IQUIQUE</v>
          </cell>
          <cell r="BK22">
            <v>0</v>
          </cell>
          <cell r="BL22">
            <v>0</v>
          </cell>
          <cell r="BM22" t="e">
            <v>#VALUE!</v>
          </cell>
          <cell r="BN22" t="str">
            <v>NUEVO</v>
          </cell>
          <cell r="BO22" t="str">
            <v>SITUACIONAL</v>
          </cell>
          <cell r="BP22" t="str">
            <v>ILUMINACIÓN</v>
          </cell>
          <cell r="BQ22">
            <v>0</v>
          </cell>
          <cell r="BR22">
            <v>6</v>
          </cell>
          <cell r="BS22" t="str">
            <v>INGRESAR FECHA</v>
          </cell>
          <cell r="BT22" t="e">
            <v>#VALUE!</v>
          </cell>
          <cell r="BU22">
            <v>0</v>
          </cell>
          <cell r="BV22">
            <v>0</v>
          </cell>
          <cell r="BW22">
            <v>19929261</v>
          </cell>
          <cell r="BX22">
            <v>0</v>
          </cell>
          <cell r="BY22">
            <v>0</v>
          </cell>
          <cell r="BZ22">
            <v>19929261</v>
          </cell>
          <cell r="CA22">
            <v>0</v>
          </cell>
          <cell r="CB22" t="str">
            <v>NORTE SOLAR-LED E.I.R.L.</v>
          </cell>
          <cell r="CC22" t="str">
            <v>PATRICIO TRUJILLO SACCO</v>
          </cell>
          <cell r="CD22">
            <v>19575500</v>
          </cell>
          <cell r="CE22" t="str">
            <v>SI</v>
          </cell>
          <cell r="CF22">
            <v>0</v>
          </cell>
          <cell r="CG22">
            <v>0</v>
          </cell>
          <cell r="CH22">
            <v>0</v>
          </cell>
          <cell r="CI22" t="str">
            <v>ADMISIBLE</v>
          </cell>
          <cell r="CJ22" t="str">
            <v>SIN OBSERVACIONES DE ADMISIBILIDAD</v>
          </cell>
          <cell r="CK22" t="str">
            <v>CHEQUEAR CALCULO LUMINICO</v>
          </cell>
          <cell r="CL22">
            <v>0</v>
          </cell>
          <cell r="CM22">
            <v>0</v>
          </cell>
          <cell r="CN22" t="str">
            <v>NO</v>
          </cell>
          <cell r="CO22">
            <v>0</v>
          </cell>
          <cell r="CP22">
            <v>0</v>
          </cell>
          <cell r="CQ22" t="str">
            <v>NO</v>
          </cell>
          <cell r="CR22" t="str">
            <v>MIGUEL REBORIDO</v>
          </cell>
          <cell r="CS22" t="str">
            <v>1.  ADJUNTAR CERTIFICADOS DE ESTUDIOS  DE LA TOTALIDAD DEL EQUIPO DE TRABAJO ASÍ COMO SUS CURRICULUMS. 
2. PRESENTA CARRACTERÍSTICAS SIMILARES AL 94, 14 Y 7 MISMA EMPRESA , MISMAS COTIZACIONES.  
3. DEBE AJUSTAR FECHAS DE EJECUCIÓN DEL PROYECTO
4. DE ADJUDICAR, DEBE ADJUNTAR EL CONTRATO ENTRE PRIVADOS QUE INCORPORA EN EL PROYECTO, PERO AJUSTANDO LOS PLAZOS REALES DE EJECUCIÓN, YA QUE EN ESTE CONTRATO SE ENCUENTRA EL COMPROMISO DE MANTENCIÓN.</v>
          </cell>
          <cell r="CT22" t="str">
            <v>SITUACIONAL</v>
          </cell>
          <cell r="CU22" t="str">
            <v>Iquique</v>
          </cell>
          <cell r="CV22">
            <v>19929261</v>
          </cell>
          <cell r="CW22">
            <v>19929261</v>
          </cell>
          <cell r="CX22">
            <v>0</v>
          </cell>
          <cell r="CY22">
            <v>0.78400000000000003</v>
          </cell>
          <cell r="CZ22" t="str">
            <v>ELEGIBLE</v>
          </cell>
          <cell r="DA22">
            <v>0</v>
          </cell>
          <cell r="DB22">
            <v>19929261</v>
          </cell>
          <cell r="DC22">
            <v>19929261</v>
          </cell>
          <cell r="DD22">
            <v>0</v>
          </cell>
          <cell r="DE22" t="str">
            <v>NO ADJUDICADO</v>
          </cell>
          <cell r="DF22">
            <v>0</v>
          </cell>
          <cell r="DG22" t="str">
            <v/>
          </cell>
          <cell r="DH22" t="str">
            <v/>
          </cell>
          <cell r="DI22">
            <v>0</v>
          </cell>
          <cell r="DJ22">
            <v>0</v>
          </cell>
          <cell r="DK22">
            <v>0</v>
          </cell>
          <cell r="DL22">
            <v>0</v>
          </cell>
          <cell r="DM22">
            <v>0</v>
          </cell>
          <cell r="DN22">
            <v>14</v>
          </cell>
          <cell r="DO22" t="str">
            <v>NO ADJUDICADO</v>
          </cell>
          <cell r="DP22">
            <v>0</v>
          </cell>
          <cell r="DQ22">
            <v>0</v>
          </cell>
        </row>
        <row r="23">
          <cell r="D23">
            <v>15</v>
          </cell>
          <cell r="E23" t="str">
            <v>65.054.768-3</v>
          </cell>
          <cell r="F23" t="str">
            <v>NIÑOS EN CONTENCIÓN</v>
          </cell>
          <cell r="G23" t="str">
            <v>FUNDACION PROPAIS</v>
          </cell>
          <cell r="H23" t="str">
            <v>HABILITADO</v>
          </cell>
          <cell r="I23" t="str">
            <v>Validada</v>
          </cell>
          <cell r="J23">
            <v>42845.47859953704</v>
          </cell>
          <cell r="K23">
            <v>44256</v>
          </cell>
          <cell r="L23" t="str">
            <v>DIRECTIVA VIGENTE</v>
          </cell>
          <cell r="M23" t="str">
            <v>OK</v>
          </cell>
          <cell r="N23" t="str">
            <v>OK</v>
          </cell>
          <cell r="O23">
            <v>0</v>
          </cell>
          <cell r="P23">
            <v>15</v>
          </cell>
          <cell r="Q23">
            <v>0</v>
          </cell>
          <cell r="R23" t="str">
            <v>AV. HEROES DE LA CONCEPCION 2784, DEPTO 163</v>
          </cell>
          <cell r="S23" t="str">
            <v>Iquique</v>
          </cell>
          <cell r="T23" t="str">
            <v>Iquique</v>
          </cell>
          <cell r="U23">
            <v>0</v>
          </cell>
          <cell r="V23">
            <v>950338916</v>
          </cell>
          <cell r="W23" t="str">
            <v>presidente@fundacionpropais.cl</v>
          </cell>
          <cell r="X23">
            <v>0</v>
          </cell>
          <cell r="Y23">
            <v>42430</v>
          </cell>
          <cell r="Z23">
            <v>44256</v>
          </cell>
          <cell r="AA23">
            <v>40858</v>
          </cell>
          <cell r="AB23">
            <v>1371142378</v>
          </cell>
          <cell r="AC23" t="str">
            <v>Fundación Propaís</v>
          </cell>
          <cell r="AD23" t="str">
            <v>BANCO ESTADO DE CHILE</v>
          </cell>
          <cell r="AE23" t="str">
            <v>CHEQUERA ELECTRONICA/ CUENTA VISTA</v>
          </cell>
          <cell r="AF23">
            <v>0</v>
          </cell>
          <cell r="AG23" t="str">
            <v>HABILITADO</v>
          </cell>
          <cell r="AH23" t="str">
            <v>TEOBALDO PATRICIO CUEVAS VILLALOBOS</v>
          </cell>
          <cell r="AI23" t="str">
            <v>7.589.629-8</v>
          </cell>
          <cell r="AJ23" t="str">
            <v>AV. HEROES DE LA CONCEPCION 2784, DEPTO 163</v>
          </cell>
          <cell r="AK23">
            <v>0</v>
          </cell>
          <cell r="AL23">
            <v>950338916</v>
          </cell>
          <cell r="AM23" t="str">
            <v>presidente@fundacionpropais.cl</v>
          </cell>
          <cell r="AN23" t="str">
            <v xml:space="preserve"> </v>
          </cell>
          <cell r="AO23" t="str">
            <v>NO</v>
          </cell>
          <cell r="AP23">
            <v>0</v>
          </cell>
          <cell r="AQ23" t="str">
            <v>HABILITADO</v>
          </cell>
          <cell r="AR23" t="str">
            <v>TEOBALDO PATRICIO CUEVAS VILLALOBOS</v>
          </cell>
          <cell r="AS23" t="str">
            <v>7.589.626-8</v>
          </cell>
          <cell r="AT23">
            <v>0</v>
          </cell>
          <cell r="AU23">
            <v>0</v>
          </cell>
          <cell r="AV23">
            <v>0</v>
          </cell>
          <cell r="AW23">
            <v>0</v>
          </cell>
          <cell r="AX23">
            <v>0</v>
          </cell>
          <cell r="AY23" t="str">
            <v>NO</v>
          </cell>
          <cell r="AZ23">
            <v>0</v>
          </cell>
          <cell r="BA23">
            <v>0</v>
          </cell>
          <cell r="BB23">
            <v>0</v>
          </cell>
          <cell r="BC23">
            <v>0</v>
          </cell>
          <cell r="BD23">
            <v>0</v>
          </cell>
          <cell r="BE23">
            <v>0</v>
          </cell>
          <cell r="BF23">
            <v>0</v>
          </cell>
          <cell r="BG23">
            <v>0</v>
          </cell>
          <cell r="BH23" t="str">
            <v>IQUIQUE</v>
          </cell>
          <cell r="BI23" t="str">
            <v>ALTO HOSPICIO</v>
          </cell>
          <cell r="BJ23" t="str">
            <v xml:space="preserve">LA QUEBRADILLA </v>
          </cell>
          <cell r="BK23">
            <v>0</v>
          </cell>
          <cell r="BL23">
            <v>0</v>
          </cell>
          <cell r="BM23" t="e">
            <v>#VALUE!</v>
          </cell>
          <cell r="BN23" t="str">
            <v>NUEVO</v>
          </cell>
          <cell r="BO23" t="str">
            <v>PSICOSOCIAL</v>
          </cell>
          <cell r="BP23">
            <v>0</v>
          </cell>
          <cell r="BQ23" t="str">
            <v>PREVENCIÓN INFANTOJUVENIL</v>
          </cell>
          <cell r="BR23" t="str">
            <v>INGRESAR SOLO NUMERO DE CANTIDAD DE MESES A EJECUTAR</v>
          </cell>
          <cell r="BS23" t="str">
            <v>INGRESAR FECHA</v>
          </cell>
          <cell r="BT23" t="e">
            <v>#VALUE!</v>
          </cell>
          <cell r="BU23">
            <v>0</v>
          </cell>
          <cell r="BV23">
            <v>0</v>
          </cell>
          <cell r="BW23">
            <v>12000000</v>
          </cell>
          <cell r="BX23">
            <v>3000000</v>
          </cell>
          <cell r="BY23">
            <v>500000</v>
          </cell>
          <cell r="BZ23">
            <v>15500000</v>
          </cell>
          <cell r="CA23">
            <v>0</v>
          </cell>
          <cell r="CB23">
            <v>0</v>
          </cell>
          <cell r="CC23">
            <v>0</v>
          </cell>
          <cell r="CD23">
            <v>0</v>
          </cell>
          <cell r="CE23">
            <v>0</v>
          </cell>
          <cell r="CF23">
            <v>0</v>
          </cell>
          <cell r="CG23">
            <v>0</v>
          </cell>
          <cell r="CH23">
            <v>0</v>
          </cell>
          <cell r="CI23" t="str">
            <v>ADMISIBLE</v>
          </cell>
          <cell r="CJ23" t="str">
            <v>SIN OBSERVACIONES DE ADMISIBILIDAD</v>
          </cell>
          <cell r="CK23">
            <v>0</v>
          </cell>
          <cell r="CL23">
            <v>0</v>
          </cell>
          <cell r="CM23">
            <v>0</v>
          </cell>
          <cell r="CN23" t="str">
            <v>NO</v>
          </cell>
          <cell r="CO23">
            <v>0</v>
          </cell>
          <cell r="CP23">
            <v>0</v>
          </cell>
          <cell r="CQ23" t="str">
            <v>NO</v>
          </cell>
          <cell r="CR23" t="str">
            <v>RENE LAMBERT</v>
          </cell>
          <cell r="CS23" t="str">
            <v>1. EN DETALLE DE OPERACIÓN DETALLA CREACION DE 8 VIDEOS INFANTILES X MONTO DE 4.000.000, SE CONSIDERA QUE ESTE VIDEO ESCAPA DE LAS ACT.DE ENTRETENCION , LUDICO, PINTURA QUE SE OFRECERIAN A LOS NIÑOS, QUE EXPLICA LA PROBLEMATICA DEAMBULAN Y QUE SE BUSCA QUE ESTE BIEN CUIDADOS, ENTRETENIDOS Y APRENDIENDO,  PUDIENDO UTILIZAR EL MONTO ASIGNADO AL VIDEO EN AMPLIAR LA COBERTURA O INCLUIR OTRAS ACTIVIDADES O ESTIMULOS PARA LOS BENEFICIARIOS.  
2.  CV SIN FIRMA, NO ACREDITA LA EXPERIENCIA CON DOCUMENTOS.</v>
          </cell>
          <cell r="CT23" t="str">
            <v>PSICOSOCIAL</v>
          </cell>
          <cell r="CU23" t="str">
            <v>Iquique</v>
          </cell>
          <cell r="CV23">
            <v>12000000</v>
          </cell>
          <cell r="CW23">
            <v>8000000</v>
          </cell>
          <cell r="CX23">
            <v>4000000</v>
          </cell>
          <cell r="CY23">
            <v>0.75750000000000006</v>
          </cell>
          <cell r="CZ23" t="str">
            <v>ELEGIBLE</v>
          </cell>
          <cell r="DA23">
            <v>0</v>
          </cell>
          <cell r="DB23">
            <v>8000000</v>
          </cell>
          <cell r="DC23">
            <v>8000000</v>
          </cell>
          <cell r="DD23">
            <v>0</v>
          </cell>
          <cell r="DE23" t="str">
            <v>NO ADJUDICADO</v>
          </cell>
          <cell r="DF23">
            <v>0</v>
          </cell>
          <cell r="DG23" t="str">
            <v/>
          </cell>
          <cell r="DH23" t="str">
            <v/>
          </cell>
          <cell r="DI23">
            <v>0</v>
          </cell>
          <cell r="DJ23">
            <v>0</v>
          </cell>
          <cell r="DK23">
            <v>0</v>
          </cell>
          <cell r="DL23">
            <v>0</v>
          </cell>
          <cell r="DM23">
            <v>0</v>
          </cell>
          <cell r="DN23">
            <v>15</v>
          </cell>
          <cell r="DO23" t="str">
            <v>ELEGIBLE</v>
          </cell>
          <cell r="DP23">
            <v>0</v>
          </cell>
          <cell r="DQ23">
            <v>0</v>
          </cell>
        </row>
        <row r="24">
          <cell r="D24">
            <v>16</v>
          </cell>
          <cell r="E24" t="str">
            <v>65.036.696-4</v>
          </cell>
          <cell r="F24" t="str">
            <v>LUZ EN LA OSCURIDAD</v>
          </cell>
          <cell r="G24" t="str">
            <v>AGRUPACIÓN SOCIAL CULTURAL Y DEPORTIVO ESPERANZA DEL FUTURO ALTO HOSPICIO</v>
          </cell>
          <cell r="H24" t="str">
            <v>HABILITADO</v>
          </cell>
          <cell r="I24" t="str">
            <v>Validada</v>
          </cell>
          <cell r="J24">
            <v>42877.396932870368</v>
          </cell>
          <cell r="K24">
            <v>43910</v>
          </cell>
          <cell r="L24" t="str">
            <v>DIRECTIVA VIGENTE</v>
          </cell>
          <cell r="M24" t="str">
            <v>OK</v>
          </cell>
          <cell r="N24" t="str">
            <v>OK</v>
          </cell>
          <cell r="O24">
            <v>0</v>
          </cell>
          <cell r="P24">
            <v>16</v>
          </cell>
          <cell r="Q24">
            <v>0</v>
          </cell>
          <cell r="R24" t="str">
            <v>Suecia #4439 La Pampa</v>
          </cell>
          <cell r="S24" t="str">
            <v>Iquique</v>
          </cell>
          <cell r="T24" t="str">
            <v>Alto Hospicio</v>
          </cell>
          <cell r="U24">
            <v>5697165980</v>
          </cell>
          <cell r="V24">
            <v>56971659802</v>
          </cell>
          <cell r="W24" t="str">
            <v>esperanzadelfuturo.agru36@gmail.com</v>
          </cell>
          <cell r="X24">
            <v>0</v>
          </cell>
          <cell r="Y24">
            <v>40813</v>
          </cell>
          <cell r="Z24">
            <v>43910</v>
          </cell>
          <cell r="AA24">
            <v>40609</v>
          </cell>
          <cell r="AB24">
            <v>1860395645</v>
          </cell>
          <cell r="AC24" t="str">
            <v>agrupación de mujeres emprendedoras jefas de hogar</v>
          </cell>
          <cell r="AD24" t="str">
            <v>BANCO ESTADO DE CHILE</v>
          </cell>
          <cell r="AE24" t="str">
            <v>CUENTA DE AHORROS</v>
          </cell>
          <cell r="AF24">
            <v>0</v>
          </cell>
          <cell r="AG24" t="str">
            <v>HABILITADO</v>
          </cell>
          <cell r="AH24" t="str">
            <v>juana ruth vasquez espinoza</v>
          </cell>
          <cell r="AI24" t="str">
            <v>13.997.446-8</v>
          </cell>
          <cell r="AJ24" t="str">
            <v>Pasaje Eslovaquia , manzana 70 sitio 26</v>
          </cell>
          <cell r="AK24">
            <v>5697165980</v>
          </cell>
          <cell r="AL24">
            <v>5697165980</v>
          </cell>
          <cell r="AM24" t="str">
            <v>Esperanzadelfuturo.agru36@gmail.com</v>
          </cell>
          <cell r="AN24" t="str">
            <v xml:space="preserve"> </v>
          </cell>
          <cell r="AO24" t="str">
            <v>NO</v>
          </cell>
          <cell r="AP24">
            <v>0</v>
          </cell>
          <cell r="AQ24" t="str">
            <v>HABILITADO</v>
          </cell>
          <cell r="AR24" t="str">
            <v xml:space="preserve">JONATHAN RAMOS RIVERA </v>
          </cell>
          <cell r="AS24" t="str">
            <v>16.865.512-6</v>
          </cell>
          <cell r="AT24" t="str">
            <v>WIPALA 4230</v>
          </cell>
          <cell r="AU24" t="str">
            <v>57-2240787</v>
          </cell>
          <cell r="AV24">
            <v>996599882</v>
          </cell>
          <cell r="AW24">
            <v>0</v>
          </cell>
          <cell r="AX24">
            <v>0</v>
          </cell>
          <cell r="AY24" t="str">
            <v>SI</v>
          </cell>
          <cell r="AZ24">
            <v>0</v>
          </cell>
          <cell r="BA24" t="str">
            <v xml:space="preserve">PAULINA ANDREA HUINA DUGLAS </v>
          </cell>
          <cell r="BB24" t="str">
            <v>16.055.696-K</v>
          </cell>
          <cell r="BC24" t="str">
            <v>PASAJE HUASCO 3034</v>
          </cell>
          <cell r="BD24">
            <v>0</v>
          </cell>
          <cell r="BE24">
            <v>986161888</v>
          </cell>
          <cell r="BF24">
            <v>0</v>
          </cell>
          <cell r="BG24">
            <v>0</v>
          </cell>
          <cell r="BH24" t="str">
            <v>IQUIQUE</v>
          </cell>
          <cell r="BI24" t="str">
            <v>ALTO HOSPICIO</v>
          </cell>
          <cell r="BJ24" t="str">
            <v xml:space="preserve">SECTOR LA PAMPA </v>
          </cell>
          <cell r="BK24">
            <v>154</v>
          </cell>
          <cell r="BL24">
            <v>616</v>
          </cell>
          <cell r="BM24">
            <v>0</v>
          </cell>
          <cell r="BN24" t="str">
            <v>NUEVO</v>
          </cell>
          <cell r="BO24" t="str">
            <v>SITUACIONAL</v>
          </cell>
          <cell r="BP24" t="str">
            <v>ILUMINACIÓN</v>
          </cell>
          <cell r="BQ24">
            <v>0</v>
          </cell>
          <cell r="BR24">
            <v>6</v>
          </cell>
          <cell r="BS24">
            <v>43009</v>
          </cell>
          <cell r="BT24">
            <v>43160</v>
          </cell>
          <cell r="BU24" t="str">
            <v xml:space="preserve">PROVEER DE ILUMINACIÓN FOTOVOLTAICA A LOS VECINOS PARA DAR SEGURIDAD </v>
          </cell>
          <cell r="BV24">
            <v>0</v>
          </cell>
          <cell r="BW24">
            <v>20000000</v>
          </cell>
          <cell r="BX24">
            <v>0</v>
          </cell>
          <cell r="BY24">
            <v>0</v>
          </cell>
          <cell r="BZ24">
            <v>20000000</v>
          </cell>
          <cell r="CA24">
            <v>0</v>
          </cell>
          <cell r="CB24" t="str">
            <v>TRANSUR</v>
          </cell>
          <cell r="CC24" t="str">
            <v>RODRIGO SANHUEZA VALVERDE</v>
          </cell>
          <cell r="CD24">
            <v>19873000</v>
          </cell>
          <cell r="CE24">
            <v>0</v>
          </cell>
          <cell r="CF24">
            <v>0</v>
          </cell>
          <cell r="CG24">
            <v>0</v>
          </cell>
          <cell r="CH24">
            <v>0</v>
          </cell>
          <cell r="CI24" t="str">
            <v>INADMISIBLE</v>
          </cell>
          <cell r="CJ24" t="str">
            <v>NO INCORPORA CERTIFICADO DE VIGENCIA DE LA CUENTA BANCARIA</v>
          </cell>
          <cell r="CK24">
            <v>0</v>
          </cell>
          <cell r="CL24">
            <v>0</v>
          </cell>
          <cell r="CM24">
            <v>0</v>
          </cell>
          <cell r="CN24" t="str">
            <v>NO</v>
          </cell>
          <cell r="CO24">
            <v>0</v>
          </cell>
          <cell r="CP24">
            <v>0</v>
          </cell>
          <cell r="CQ24">
            <v>0</v>
          </cell>
          <cell r="CR24">
            <v>0</v>
          </cell>
          <cell r="CS24">
            <v>0</v>
          </cell>
          <cell r="CT24">
            <v>0</v>
          </cell>
          <cell r="CU24">
            <v>0</v>
          </cell>
          <cell r="CV24">
            <v>0</v>
          </cell>
          <cell r="CW24">
            <v>0</v>
          </cell>
          <cell r="CX24">
            <v>0</v>
          </cell>
          <cell r="CY24" t="str">
            <v/>
          </cell>
          <cell r="CZ24" t="str">
            <v>INADMISIBLE</v>
          </cell>
          <cell r="DA24">
            <v>0</v>
          </cell>
          <cell r="DB24">
            <v>0</v>
          </cell>
          <cell r="DC24">
            <v>0</v>
          </cell>
          <cell r="DD24">
            <v>0</v>
          </cell>
          <cell r="DE24">
            <v>0</v>
          </cell>
          <cell r="DF24">
            <v>0</v>
          </cell>
          <cell r="DG24" t="str">
            <v/>
          </cell>
          <cell r="DH24" t="str">
            <v/>
          </cell>
          <cell r="DI24">
            <v>0</v>
          </cell>
          <cell r="DJ24">
            <v>0</v>
          </cell>
          <cell r="DK24">
            <v>0</v>
          </cell>
          <cell r="DL24">
            <v>0</v>
          </cell>
          <cell r="DM24">
            <v>0</v>
          </cell>
          <cell r="DN24">
            <v>16</v>
          </cell>
          <cell r="DO24" t="str">
            <v>INADMISIBLE</v>
          </cell>
          <cell r="DP24">
            <v>0</v>
          </cell>
          <cell r="DQ24">
            <v>0</v>
          </cell>
        </row>
        <row r="25">
          <cell r="D25">
            <v>17</v>
          </cell>
          <cell r="E25" t="str">
            <v>65.291.360-1</v>
          </cell>
          <cell r="F25" t="str">
            <v>PROTEGIENDO NUESTRO SECTOR</v>
          </cell>
          <cell r="G25" t="str">
            <v>JUNTA DE VECINOS 12 DE OCTUBRE</v>
          </cell>
          <cell r="H25" t="str">
            <v>HABILITADO</v>
          </cell>
          <cell r="I25" t="str">
            <v>Validada</v>
          </cell>
          <cell r="J25">
            <v>42828.395231481481</v>
          </cell>
          <cell r="K25">
            <v>43544</v>
          </cell>
          <cell r="L25" t="str">
            <v>DIRECTIVA VIGENTE</v>
          </cell>
          <cell r="M25" t="str">
            <v>OK</v>
          </cell>
          <cell r="N25" t="str">
            <v>OK</v>
          </cell>
          <cell r="O25">
            <v>0</v>
          </cell>
          <cell r="P25">
            <v>17</v>
          </cell>
          <cell r="Q25">
            <v>0</v>
          </cell>
          <cell r="R25" t="str">
            <v>suecia 4439</v>
          </cell>
          <cell r="S25" t="str">
            <v>Iquique</v>
          </cell>
          <cell r="T25" t="str">
            <v>Alto Hospicio</v>
          </cell>
          <cell r="U25">
            <v>5697165980</v>
          </cell>
          <cell r="V25">
            <v>56971659802</v>
          </cell>
          <cell r="W25" t="str">
            <v>juntavec12deoctubre@gmail.com</v>
          </cell>
          <cell r="X25">
            <v>0</v>
          </cell>
          <cell r="Y25">
            <v>42449</v>
          </cell>
          <cell r="Z25">
            <v>43544</v>
          </cell>
          <cell r="AA25">
            <v>38449</v>
          </cell>
          <cell r="AB25">
            <v>1860411764</v>
          </cell>
          <cell r="AC25" t="str">
            <v>junta de vecinos 12 de octubre</v>
          </cell>
          <cell r="AD25" t="str">
            <v>BANCO ESTADO DE CHILE</v>
          </cell>
          <cell r="AE25" t="str">
            <v>CUENTA DE AHORROS</v>
          </cell>
          <cell r="AF25">
            <v>0</v>
          </cell>
          <cell r="AG25" t="str">
            <v>HABILITADO</v>
          </cell>
          <cell r="AH25" t="str">
            <v>juana ruth vasquez espinoza</v>
          </cell>
          <cell r="AI25" t="str">
            <v>13.997.446-8</v>
          </cell>
          <cell r="AJ25" t="str">
            <v>mz 70 sitio 26, eslovaquia</v>
          </cell>
          <cell r="AK25">
            <v>5697165980</v>
          </cell>
          <cell r="AL25">
            <v>56971659802</v>
          </cell>
          <cell r="AM25" t="str">
            <v>juntavec12deoctubre@gmail.com</v>
          </cell>
          <cell r="AN25" t="str">
            <v xml:space="preserve"> </v>
          </cell>
          <cell r="AO25" t="str">
            <v>SI</v>
          </cell>
          <cell r="AP25">
            <v>72</v>
          </cell>
          <cell r="AQ25" t="str">
            <v>HABILITADO</v>
          </cell>
          <cell r="AR25" t="str">
            <v>JONATHAN RAMOS RIVERA</v>
          </cell>
          <cell r="AS25" t="str">
            <v>16.865.512-6</v>
          </cell>
          <cell r="AT25">
            <v>0</v>
          </cell>
          <cell r="AU25">
            <v>0</v>
          </cell>
          <cell r="AV25">
            <v>0</v>
          </cell>
          <cell r="AW25">
            <v>0</v>
          </cell>
          <cell r="AX25">
            <v>0</v>
          </cell>
          <cell r="AY25" t="str">
            <v>NO</v>
          </cell>
          <cell r="AZ25">
            <v>0</v>
          </cell>
          <cell r="BA25" t="str">
            <v>ALICIA VERGARA ESPINOZA</v>
          </cell>
          <cell r="BB25" t="str">
            <v>15.753.648-6</v>
          </cell>
          <cell r="BC25">
            <v>0</v>
          </cell>
          <cell r="BD25">
            <v>0</v>
          </cell>
          <cell r="BE25">
            <v>0</v>
          </cell>
          <cell r="BF25">
            <v>0</v>
          </cell>
          <cell r="BG25">
            <v>0</v>
          </cell>
          <cell r="BH25" t="str">
            <v>IQUIQUE</v>
          </cell>
          <cell r="BI25" t="str">
            <v>ALTO HOSPICIO</v>
          </cell>
          <cell r="BJ25" t="str">
            <v>LA PAMPA</v>
          </cell>
          <cell r="BK25">
            <v>0</v>
          </cell>
          <cell r="BL25">
            <v>0</v>
          </cell>
          <cell r="BM25" t="e">
            <v>#VALUE!</v>
          </cell>
          <cell r="BN25" t="str">
            <v>NUEVO</v>
          </cell>
          <cell r="BO25" t="str">
            <v>SITUACIONAL</v>
          </cell>
          <cell r="BP25" t="str">
            <v>CAMARAS</v>
          </cell>
          <cell r="BQ25">
            <v>0</v>
          </cell>
          <cell r="BR25">
            <v>6</v>
          </cell>
          <cell r="BS25">
            <v>43009</v>
          </cell>
          <cell r="BT25">
            <v>43191</v>
          </cell>
          <cell r="BU25">
            <v>0</v>
          </cell>
          <cell r="BV25">
            <v>0</v>
          </cell>
          <cell r="BW25">
            <v>8000000</v>
          </cell>
          <cell r="BX25">
            <v>0</v>
          </cell>
          <cell r="BY25">
            <v>0</v>
          </cell>
          <cell r="BZ25">
            <v>8000000</v>
          </cell>
          <cell r="CA25">
            <v>0</v>
          </cell>
          <cell r="CB25" t="str">
            <v>MEGAFACTORY</v>
          </cell>
          <cell r="CC25" t="str">
            <v>NO REGISTRA</v>
          </cell>
          <cell r="CD25">
            <v>3987161</v>
          </cell>
          <cell r="CE25" t="str">
            <v>SI</v>
          </cell>
          <cell r="CF25" t="str">
            <v>INCOMPLETO</v>
          </cell>
          <cell r="CG25">
            <v>0</v>
          </cell>
          <cell r="CH25">
            <v>0</v>
          </cell>
          <cell r="CI25" t="str">
            <v>ADMISIBLE</v>
          </cell>
          <cell r="CJ25" t="str">
            <v>SIN OBSERVACIONES DE ADMISIBILIDAD</v>
          </cell>
          <cell r="CK25" t="str">
            <v>ANEXO 23 SIN REQUERIMIENTOS TECNICOS PERTENECIENTES A ALTO HOSPICIO</v>
          </cell>
          <cell r="CL25">
            <v>0</v>
          </cell>
          <cell r="CM25">
            <v>0</v>
          </cell>
          <cell r="CN25" t="str">
            <v>NO</v>
          </cell>
          <cell r="CO25">
            <v>0</v>
          </cell>
          <cell r="CP25">
            <v>0</v>
          </cell>
          <cell r="CQ25" t="str">
            <v>SI</v>
          </cell>
          <cell r="CR25" t="str">
            <v>JORGE ESCALONA</v>
          </cell>
          <cell r="CS25" t="str">
            <v>1. COTIZACIONES NO EXHIBEN GARANTÍA DE 2 AÑOS, EL PROYECTO SE DEBE AGREGAR ESTA INFORMACIÓN E INCLUIR PLAN DE TRABAJO. 
2. EL PROYECTO CONSIDERA 20 CÁMARAS (SEGÚN  SE INFORMA EN RESULTADOS ESPERADOS). EN ALGUNAS COTIZACIONES SOLO SE ESTABLECEN PARA 16 UNIDADES Y EN DETALLE DE OPERACIÓN SE HABLA DE 16 CAMARAS MÁS OTRAS DOS.
3. EL PROYECTO NO DEFINE SI SERÁN CAMARAS IP, MIENTRAS QUE EN ALGUNAS COTIZACIONES SEÑALAN CÁMARAS IP Y EN OTRAS DE LAS CONVENCIONALES.
4.-FALTA DE CURRICULUM DEL TECNICO INSTLADOR.
4. NO HAY COHERENCIA RESPECTO A LAS CAMARAS PLANTEADAS, COTIZADAS, NO SE LOGRA DISTINGUIR CLARAMENTE</v>
          </cell>
          <cell r="CT25" t="str">
            <v>SITUACIONAL</v>
          </cell>
          <cell r="CU25" t="str">
            <v>Iquique</v>
          </cell>
          <cell r="CV25">
            <v>8000000</v>
          </cell>
          <cell r="CW25">
            <v>0</v>
          </cell>
          <cell r="CX25">
            <v>8000000</v>
          </cell>
          <cell r="CY25">
            <v>0.61249999999999993</v>
          </cell>
          <cell r="CZ25" t="str">
            <v>NO ELEGIBLE</v>
          </cell>
          <cell r="DA25">
            <v>0</v>
          </cell>
          <cell r="DB25">
            <v>0</v>
          </cell>
          <cell r="DC25">
            <v>0</v>
          </cell>
          <cell r="DD25">
            <v>0</v>
          </cell>
          <cell r="DE25">
            <v>0</v>
          </cell>
          <cell r="DF25">
            <v>0</v>
          </cell>
          <cell r="DG25" t="str">
            <v/>
          </cell>
          <cell r="DH25" t="str">
            <v/>
          </cell>
          <cell r="DI25">
            <v>0</v>
          </cell>
          <cell r="DJ25">
            <v>0</v>
          </cell>
          <cell r="DK25">
            <v>0</v>
          </cell>
          <cell r="DL25">
            <v>0</v>
          </cell>
          <cell r="DM25">
            <v>0</v>
          </cell>
          <cell r="DN25">
            <v>17</v>
          </cell>
          <cell r="DO25" t="str">
            <v>NO ELEGIBLE</v>
          </cell>
          <cell r="DP25">
            <v>0</v>
          </cell>
          <cell r="DQ25">
            <v>0</v>
          </cell>
        </row>
        <row r="26">
          <cell r="D26">
            <v>18</v>
          </cell>
          <cell r="E26" t="str">
            <v>65.295.920-2</v>
          </cell>
          <cell r="F26" t="str">
            <v>IQUIQUE SUR, UN GOLPE A LA DELINCUENCIA</v>
          </cell>
          <cell r="G26" t="str">
            <v>JUNTA DE VECINOS IQUIQUE SUR</v>
          </cell>
          <cell r="H26" t="str">
            <v>HABILITADO</v>
          </cell>
          <cell r="I26" t="str">
            <v>Validada</v>
          </cell>
          <cell r="J26">
            <v>42877.684699074074</v>
          </cell>
          <cell r="K26">
            <v>42824</v>
          </cell>
          <cell r="L26" t="str">
            <v>DIRECTIVA ESTÁ POR VENCER</v>
          </cell>
          <cell r="M26" t="str">
            <v>DIRECTIVA VENCE EL MES  3</v>
          </cell>
          <cell r="N26" t="str">
            <v>OK</v>
          </cell>
          <cell r="O26">
            <v>0</v>
          </cell>
          <cell r="P26">
            <v>18</v>
          </cell>
          <cell r="Q26">
            <v>0</v>
          </cell>
          <cell r="R26" t="str">
            <v>avda. la tirana con playa blanca S/N</v>
          </cell>
          <cell r="S26" t="str">
            <v>Iquique</v>
          </cell>
          <cell r="T26" t="str">
            <v>Iquique</v>
          </cell>
          <cell r="U26">
            <v>0</v>
          </cell>
          <cell r="V26">
            <v>966421347</v>
          </cell>
          <cell r="W26" t="str">
            <v>juntadevecinosiquiquesur@gmail.com</v>
          </cell>
          <cell r="X26">
            <v>0</v>
          </cell>
          <cell r="Y26">
            <v>41728</v>
          </cell>
          <cell r="Z26">
            <v>42824</v>
          </cell>
          <cell r="AA26">
            <v>33126</v>
          </cell>
          <cell r="AB26">
            <v>1260240281</v>
          </cell>
          <cell r="AC26" t="str">
            <v>JUNTA DE VECINOS IQUIQUE SUR</v>
          </cell>
          <cell r="AD26" t="str">
            <v>BANCO ESTADO DE CHILE</v>
          </cell>
          <cell r="AE26" t="str">
            <v>CUENTA DE AHORROS</v>
          </cell>
          <cell r="AF26">
            <v>0</v>
          </cell>
          <cell r="AG26" t="str">
            <v>HABILITADO</v>
          </cell>
          <cell r="AH26" t="str">
            <v>ELIZABETH ANTONIA PEREZ ESPINOZA</v>
          </cell>
          <cell r="AI26" t="str">
            <v>8.691.105-1</v>
          </cell>
          <cell r="AJ26" t="str">
            <v>LOS CHUNCHOS 3235</v>
          </cell>
          <cell r="AK26">
            <v>0</v>
          </cell>
          <cell r="AL26">
            <v>966421347</v>
          </cell>
          <cell r="AM26" t="str">
            <v>IQUIQUESUR@HOTMAIL.COM</v>
          </cell>
          <cell r="AN26" t="str">
            <v xml:space="preserve"> </v>
          </cell>
          <cell r="AO26" t="str">
            <v>NO</v>
          </cell>
          <cell r="AP26">
            <v>0</v>
          </cell>
          <cell r="AQ26" t="str">
            <v>HABILITADO</v>
          </cell>
          <cell r="AR26" t="str">
            <v>ELIZABETH PEREZ ESPINOZA</v>
          </cell>
          <cell r="AS26" t="str">
            <v>8.691.105-1</v>
          </cell>
          <cell r="AT26" t="str">
            <v>LOS CHUNCHOS 3235</v>
          </cell>
          <cell r="AU26">
            <v>0</v>
          </cell>
          <cell r="AV26">
            <v>966421347</v>
          </cell>
          <cell r="AW26" t="str">
            <v>IQUIQUESUR@HOTMAIL.COM</v>
          </cell>
          <cell r="AX26">
            <v>0</v>
          </cell>
          <cell r="AY26" t="str">
            <v>SI</v>
          </cell>
          <cell r="AZ26">
            <v>0</v>
          </cell>
          <cell r="BA26" t="str">
            <v>ELIZABETH PEREZ ESPINOZA</v>
          </cell>
          <cell r="BB26" t="str">
            <v>8.691.105-1</v>
          </cell>
          <cell r="BC26" t="str">
            <v>LOS CHUNCHOS 3235</v>
          </cell>
          <cell r="BD26">
            <v>0</v>
          </cell>
          <cell r="BE26">
            <v>966421347</v>
          </cell>
          <cell r="BF26" t="str">
            <v>IQUIQUESUR@HOTMAIL.COM</v>
          </cell>
          <cell r="BG26">
            <v>0</v>
          </cell>
          <cell r="BH26" t="str">
            <v>IQUIQUE</v>
          </cell>
          <cell r="BI26" t="str">
            <v>IQUIQUE</v>
          </cell>
          <cell r="BJ26" t="str">
            <v>IQUIQUE</v>
          </cell>
          <cell r="BK26">
            <v>940</v>
          </cell>
          <cell r="BL26">
            <v>1000</v>
          </cell>
          <cell r="BM26">
            <v>0</v>
          </cell>
          <cell r="BN26" t="str">
            <v>NUEVO</v>
          </cell>
          <cell r="BO26" t="str">
            <v>SITUACIONAL</v>
          </cell>
          <cell r="BP26" t="str">
            <v>ALARMAS</v>
          </cell>
          <cell r="BQ26">
            <v>0</v>
          </cell>
          <cell r="BR26">
            <v>3</v>
          </cell>
          <cell r="BS26">
            <v>42957</v>
          </cell>
          <cell r="BT26">
            <v>43049</v>
          </cell>
          <cell r="BU26" t="str">
            <v>INSTALACIÓN DE ALARMAS COMUNITARIAS  Y CAPACITACIÓN EN SU USO.</v>
          </cell>
          <cell r="BV26">
            <v>0</v>
          </cell>
          <cell r="BW26">
            <v>7900000</v>
          </cell>
          <cell r="BX26">
            <v>0</v>
          </cell>
          <cell r="BY26">
            <v>0</v>
          </cell>
          <cell r="BZ26">
            <v>7900000</v>
          </cell>
          <cell r="CA26">
            <v>0</v>
          </cell>
          <cell r="CB26" t="str">
            <v>AUTOMATA</v>
          </cell>
          <cell r="CC26" t="str">
            <v>RONALD VELOSO VERGARA</v>
          </cell>
          <cell r="CD26">
            <v>7900000</v>
          </cell>
          <cell r="CE26" t="str">
            <v>SI</v>
          </cell>
          <cell r="CF26">
            <v>0</v>
          </cell>
          <cell r="CG26">
            <v>0</v>
          </cell>
          <cell r="CH26">
            <v>0</v>
          </cell>
          <cell r="CI26" t="str">
            <v>INADMISIBLE</v>
          </cell>
          <cell r="CJ26" t="str">
            <v>NO INCORPORA CERTIFICADO DE VIGENCIA DE LA CUENTA BANCARIA</v>
          </cell>
          <cell r="CK26">
            <v>0</v>
          </cell>
          <cell r="CL26">
            <v>0</v>
          </cell>
          <cell r="CM26">
            <v>0</v>
          </cell>
          <cell r="CN26" t="str">
            <v>NO</v>
          </cell>
          <cell r="CO26">
            <v>0</v>
          </cell>
          <cell r="CP26">
            <v>0</v>
          </cell>
          <cell r="CQ26">
            <v>0</v>
          </cell>
          <cell r="CR26">
            <v>0</v>
          </cell>
          <cell r="CS26">
            <v>0</v>
          </cell>
          <cell r="CT26">
            <v>0</v>
          </cell>
          <cell r="CU26">
            <v>0</v>
          </cell>
          <cell r="CV26">
            <v>0</v>
          </cell>
          <cell r="CW26">
            <v>0</v>
          </cell>
          <cell r="CX26">
            <v>0</v>
          </cell>
          <cell r="CY26" t="str">
            <v/>
          </cell>
          <cell r="CZ26" t="str">
            <v>INADMISIBLE</v>
          </cell>
          <cell r="DA26">
            <v>0</v>
          </cell>
          <cell r="DB26">
            <v>0</v>
          </cell>
          <cell r="DC26">
            <v>0</v>
          </cell>
          <cell r="DD26">
            <v>0</v>
          </cell>
          <cell r="DE26">
            <v>0</v>
          </cell>
          <cell r="DF26">
            <v>0</v>
          </cell>
          <cell r="DG26" t="str">
            <v/>
          </cell>
          <cell r="DH26" t="str">
            <v/>
          </cell>
          <cell r="DI26">
            <v>0</v>
          </cell>
          <cell r="DJ26">
            <v>0</v>
          </cell>
          <cell r="DK26">
            <v>0</v>
          </cell>
          <cell r="DL26">
            <v>0</v>
          </cell>
          <cell r="DM26">
            <v>0</v>
          </cell>
          <cell r="DN26">
            <v>18</v>
          </cell>
          <cell r="DO26" t="str">
            <v>INADMISIBLE</v>
          </cell>
          <cell r="DP26">
            <v>0</v>
          </cell>
          <cell r="DQ26">
            <v>0</v>
          </cell>
        </row>
        <row r="27">
          <cell r="D27">
            <v>19</v>
          </cell>
          <cell r="E27" t="str">
            <v>65.463.200-6</v>
          </cell>
          <cell r="F27" t="str">
            <v>SEGUROS CON ALARMAS COMUNITARIAS PARA HUANTAJAYA 1</v>
          </cell>
          <cell r="G27" t="str">
            <v>JUNTA VECINAL HUANTAJAYA I</v>
          </cell>
          <cell r="H27" t="str">
            <v>HABILITADO</v>
          </cell>
          <cell r="I27" t="str">
            <v>Validada</v>
          </cell>
          <cell r="J27">
            <v>42877.638333333336</v>
          </cell>
          <cell r="K27">
            <v>43076</v>
          </cell>
          <cell r="L27" t="str">
            <v>DIRECTIVA ESTÁ POR VENCER</v>
          </cell>
          <cell r="M27" t="str">
            <v>DIRECTIVA VENCE EL MES  12</v>
          </cell>
          <cell r="N27" t="str">
            <v>OK</v>
          </cell>
          <cell r="O27">
            <v>0</v>
          </cell>
          <cell r="P27">
            <v>19</v>
          </cell>
          <cell r="Q27">
            <v>0</v>
          </cell>
          <cell r="R27" t="str">
            <v>LAS PIZARRAS S/N</v>
          </cell>
          <cell r="S27" t="str">
            <v>Iquique</v>
          </cell>
          <cell r="T27" t="str">
            <v>Iquique</v>
          </cell>
          <cell r="U27">
            <v>572317462</v>
          </cell>
          <cell r="V27">
            <v>976842234</v>
          </cell>
          <cell r="W27" t="str">
            <v>HUANTAJAYAI@GMAIL.COM</v>
          </cell>
          <cell r="X27">
            <v>0</v>
          </cell>
          <cell r="Y27">
            <v>41980</v>
          </cell>
          <cell r="Z27">
            <v>43076</v>
          </cell>
          <cell r="AA27">
            <v>33028</v>
          </cell>
          <cell r="AB27">
            <v>1365688768</v>
          </cell>
          <cell r="AC27" t="str">
            <v>JUNTA DE VECINOS HUANTAJAYA I</v>
          </cell>
          <cell r="AD27" t="str">
            <v>BANCO ESTADO DE CHILE</v>
          </cell>
          <cell r="AE27" t="str">
            <v>CUENTA DE AHORROS</v>
          </cell>
          <cell r="AF27">
            <v>0</v>
          </cell>
          <cell r="AG27" t="str">
            <v>HABILITADO</v>
          </cell>
          <cell r="AH27" t="str">
            <v>NANCY DEL CARMEN BRAVO MENA</v>
          </cell>
          <cell r="AI27" t="str">
            <v>7.947565-3</v>
          </cell>
          <cell r="AJ27" t="str">
            <v>PASAJE SALADERO 3524</v>
          </cell>
          <cell r="AK27">
            <v>57237462</v>
          </cell>
          <cell r="AL27">
            <v>976842234</v>
          </cell>
          <cell r="AM27" t="str">
            <v>nancy_regia_59@hotmail.com</v>
          </cell>
          <cell r="AN27" t="str">
            <v xml:space="preserve"> </v>
          </cell>
          <cell r="AO27" t="str">
            <v>NO</v>
          </cell>
          <cell r="AP27">
            <v>0</v>
          </cell>
          <cell r="AQ27" t="str">
            <v>HABILITADO</v>
          </cell>
          <cell r="AR27" t="str">
            <v>NANCY BRAVO MENA</v>
          </cell>
          <cell r="AS27" t="str">
            <v>7.947.565-3</v>
          </cell>
          <cell r="AT27" t="str">
            <v>PJE. SALADERO 3524 HUANTAJAYA 1</v>
          </cell>
          <cell r="AU27">
            <v>0</v>
          </cell>
          <cell r="AV27">
            <v>76842234</v>
          </cell>
          <cell r="AW27" t="str">
            <v>HUANTAJAYA1@GMAIL.COM</v>
          </cell>
          <cell r="AX27">
            <v>0</v>
          </cell>
          <cell r="AY27" t="str">
            <v>SI</v>
          </cell>
          <cell r="AZ27">
            <v>0</v>
          </cell>
          <cell r="BA27" t="str">
            <v xml:space="preserve">NANCY BRAVO MENA </v>
          </cell>
          <cell r="BB27" t="str">
            <v>7.947.565-3</v>
          </cell>
          <cell r="BC27" t="str">
            <v>PJE. SALADERO 3524 HUANTAJAYA 1</v>
          </cell>
          <cell r="BD27">
            <v>0</v>
          </cell>
          <cell r="BE27">
            <v>76842234</v>
          </cell>
          <cell r="BF27" t="str">
            <v>HUANTAJAYA1@GMAIL.COM</v>
          </cell>
          <cell r="BG27">
            <v>0</v>
          </cell>
          <cell r="BH27" t="str">
            <v>IQUIQUE</v>
          </cell>
          <cell r="BI27" t="str">
            <v>IQUIQUE</v>
          </cell>
          <cell r="BJ27" t="str">
            <v>JV. HUANTAJAYA 1</v>
          </cell>
          <cell r="BK27">
            <v>1800</v>
          </cell>
          <cell r="BL27">
            <v>2000</v>
          </cell>
          <cell r="BM27">
            <v>0</v>
          </cell>
          <cell r="BN27" t="str">
            <v>NUEVO</v>
          </cell>
          <cell r="BO27" t="str">
            <v>SITUACIONAL</v>
          </cell>
          <cell r="BP27" t="str">
            <v>ALARMAS</v>
          </cell>
          <cell r="BQ27">
            <v>0</v>
          </cell>
          <cell r="BR27">
            <v>3</v>
          </cell>
          <cell r="BS27">
            <v>42962</v>
          </cell>
          <cell r="BT27">
            <v>43054</v>
          </cell>
          <cell r="BU27" t="str">
            <v>MINIMIZAR LOS FACTORES DE RIESGOS Y AUMENTAR LA PERCEPCIÓN DE SEGURIDAD.</v>
          </cell>
          <cell r="BV27">
            <v>0</v>
          </cell>
          <cell r="BW27">
            <v>7900000</v>
          </cell>
          <cell r="BX27">
            <v>0</v>
          </cell>
          <cell r="BY27">
            <v>0</v>
          </cell>
          <cell r="BZ27">
            <v>7900000</v>
          </cell>
          <cell r="CA27">
            <v>0</v>
          </cell>
          <cell r="CB27" t="str">
            <v>AUTOMATA</v>
          </cell>
          <cell r="CC27" t="str">
            <v>RONALD VELOSO VERGARA</v>
          </cell>
          <cell r="CD27">
            <v>7900000</v>
          </cell>
          <cell r="CE27" t="str">
            <v>SI</v>
          </cell>
          <cell r="CF27">
            <v>0</v>
          </cell>
          <cell r="CG27">
            <v>0</v>
          </cell>
          <cell r="CH27">
            <v>0</v>
          </cell>
          <cell r="CI27" t="str">
            <v>INADMISIBLE</v>
          </cell>
          <cell r="CJ27" t="str">
            <v>NO INCORPORA CERTIFICADO DE VIGENCIA DE LA CUENTA BANCARIA</v>
          </cell>
          <cell r="CK27">
            <v>0</v>
          </cell>
          <cell r="CL27">
            <v>0</v>
          </cell>
          <cell r="CM27">
            <v>0</v>
          </cell>
          <cell r="CN27" t="str">
            <v>NO</v>
          </cell>
          <cell r="CO27">
            <v>0</v>
          </cell>
          <cell r="CP27">
            <v>0</v>
          </cell>
          <cell r="CQ27">
            <v>0</v>
          </cell>
          <cell r="CR27">
            <v>0</v>
          </cell>
          <cell r="CS27">
            <v>0</v>
          </cell>
          <cell r="CT27">
            <v>0</v>
          </cell>
          <cell r="CU27">
            <v>0</v>
          </cell>
          <cell r="CV27">
            <v>0</v>
          </cell>
          <cell r="CW27">
            <v>0</v>
          </cell>
          <cell r="CX27">
            <v>0</v>
          </cell>
          <cell r="CY27" t="str">
            <v/>
          </cell>
          <cell r="CZ27" t="str">
            <v>INADMISIBLE</v>
          </cell>
          <cell r="DA27">
            <v>0</v>
          </cell>
          <cell r="DB27">
            <v>0</v>
          </cell>
          <cell r="DC27">
            <v>0</v>
          </cell>
          <cell r="DD27">
            <v>0</v>
          </cell>
          <cell r="DE27">
            <v>0</v>
          </cell>
          <cell r="DF27">
            <v>0</v>
          </cell>
          <cell r="DG27" t="str">
            <v/>
          </cell>
          <cell r="DH27" t="str">
            <v/>
          </cell>
          <cell r="DI27">
            <v>0</v>
          </cell>
          <cell r="DJ27">
            <v>0</v>
          </cell>
          <cell r="DK27">
            <v>0</v>
          </cell>
          <cell r="DL27">
            <v>0</v>
          </cell>
          <cell r="DM27">
            <v>0</v>
          </cell>
          <cell r="DN27">
            <v>19</v>
          </cell>
          <cell r="DO27" t="str">
            <v>INADMISIBLE</v>
          </cell>
          <cell r="DP27">
            <v>0</v>
          </cell>
          <cell r="DQ27">
            <v>0</v>
          </cell>
        </row>
        <row r="28">
          <cell r="D28">
            <v>20</v>
          </cell>
          <cell r="E28" t="str">
            <v>65.946.620-1</v>
          </cell>
          <cell r="F28" t="str">
            <v>DUNAS 1 CON ALARMAS COMUNITARIAS</v>
          </cell>
          <cell r="G28" t="str">
            <v>JUNTA DE VECINOS DUNAS 1</v>
          </cell>
          <cell r="H28" t="str">
            <v>HABILITADO</v>
          </cell>
          <cell r="I28" t="str">
            <v>Validada</v>
          </cell>
          <cell r="J28">
            <v>42877.643703703703</v>
          </cell>
          <cell r="K28">
            <v>42987</v>
          </cell>
          <cell r="L28" t="str">
            <v>DIRECTIVA ESTÁ POR VENCER</v>
          </cell>
          <cell r="M28" t="str">
            <v>DIRECTIVA VENCE EL MES  9</v>
          </cell>
          <cell r="N28" t="str">
            <v>OK</v>
          </cell>
          <cell r="O28">
            <v>0</v>
          </cell>
          <cell r="P28">
            <v>20</v>
          </cell>
          <cell r="Q28">
            <v>0</v>
          </cell>
          <cell r="R28" t="str">
            <v>LOS DANZANTES 2952-A</v>
          </cell>
          <cell r="S28" t="str">
            <v>Iquique</v>
          </cell>
          <cell r="T28" t="str">
            <v>Iquique</v>
          </cell>
          <cell r="U28">
            <v>0</v>
          </cell>
          <cell r="V28">
            <v>986813403</v>
          </cell>
          <cell r="W28" t="str">
            <v>juntadevecinosdunas1@gmail.com</v>
          </cell>
          <cell r="X28">
            <v>0</v>
          </cell>
          <cell r="Y28">
            <v>41891</v>
          </cell>
          <cell r="Z28">
            <v>42987</v>
          </cell>
          <cell r="AA28">
            <v>31362</v>
          </cell>
          <cell r="AB28">
            <v>1365964927</v>
          </cell>
          <cell r="AC28" t="str">
            <v>JUNTA DE VECINOS LAS DUNAS 1</v>
          </cell>
          <cell r="AD28" t="str">
            <v>BANCO ESTADO DE CHILE</v>
          </cell>
          <cell r="AE28" t="str">
            <v>CUENTA DE AHORROS</v>
          </cell>
          <cell r="AF28">
            <v>0</v>
          </cell>
          <cell r="AG28" t="str">
            <v>HABILITADO</v>
          </cell>
          <cell r="AH28" t="str">
            <v>AMERICA CHAVEZ ARAVENA</v>
          </cell>
          <cell r="AI28" t="str">
            <v>7.577.889-9</v>
          </cell>
          <cell r="AJ28" t="str">
            <v>13 ORIENTE 2329</v>
          </cell>
          <cell r="AK28">
            <v>0</v>
          </cell>
          <cell r="AL28">
            <v>986813403</v>
          </cell>
          <cell r="AM28" t="str">
            <v>mera1202@hotmail.com</v>
          </cell>
          <cell r="AN28" t="str">
            <v xml:space="preserve"> </v>
          </cell>
          <cell r="AO28" t="str">
            <v>NO</v>
          </cell>
          <cell r="AP28">
            <v>0</v>
          </cell>
          <cell r="AQ28" t="str">
            <v>HABILITADO</v>
          </cell>
          <cell r="AR28" t="str">
            <v xml:space="preserve">AMERICA CHAVEZ ARAVENA </v>
          </cell>
          <cell r="AS28" t="str">
            <v>7.577.889-9</v>
          </cell>
          <cell r="AT28" t="str">
            <v>13 ORIENTE 2329 DEPTO. 302 GOMEZ CARREÑO</v>
          </cell>
          <cell r="AU28">
            <v>0</v>
          </cell>
          <cell r="AV28">
            <v>986813403</v>
          </cell>
          <cell r="AW28" t="str">
            <v>MERA1202@HOTMAIL.COM</v>
          </cell>
          <cell r="AX28">
            <v>0</v>
          </cell>
          <cell r="AY28" t="str">
            <v>SI</v>
          </cell>
          <cell r="AZ28">
            <v>0</v>
          </cell>
          <cell r="BA28" t="str">
            <v xml:space="preserve">AMERICA CHAVEZ ARAVENA </v>
          </cell>
          <cell r="BB28" t="str">
            <v>7.577.889-9</v>
          </cell>
          <cell r="BC28" t="str">
            <v>13 ORIENTE 2329 DEPTO. 302 GOMEZ CARREÑO</v>
          </cell>
          <cell r="BD28">
            <v>0</v>
          </cell>
          <cell r="BE28">
            <v>986813403</v>
          </cell>
          <cell r="BF28" t="str">
            <v>MERA1202@HOTMAIL.COM</v>
          </cell>
          <cell r="BG28">
            <v>0</v>
          </cell>
          <cell r="BH28" t="str">
            <v>IQUIQUE</v>
          </cell>
          <cell r="BI28" t="str">
            <v>IQUIQUE</v>
          </cell>
          <cell r="BJ28" t="str">
            <v>JV. DUNAS 1</v>
          </cell>
          <cell r="BK28">
            <v>1160</v>
          </cell>
          <cell r="BL28">
            <v>1900</v>
          </cell>
          <cell r="BM28">
            <v>0</v>
          </cell>
          <cell r="BN28" t="str">
            <v>NUEVO</v>
          </cell>
          <cell r="BO28" t="str">
            <v>SITUACIONAL</v>
          </cell>
          <cell r="BP28" t="str">
            <v>ALARMAS</v>
          </cell>
          <cell r="BQ28">
            <v>0</v>
          </cell>
          <cell r="BR28">
            <v>3</v>
          </cell>
          <cell r="BS28">
            <v>42952</v>
          </cell>
          <cell r="BT28">
            <v>43044</v>
          </cell>
          <cell r="BU28" t="str">
            <v>COORDINACIÓN DE LOS VECINOS ANTE FOCO DELICTUAL</v>
          </cell>
          <cell r="BV28">
            <v>0</v>
          </cell>
          <cell r="BW28">
            <v>7900000</v>
          </cell>
          <cell r="BX28">
            <v>0</v>
          </cell>
          <cell r="BY28">
            <v>0</v>
          </cell>
          <cell r="BZ28">
            <v>7900000</v>
          </cell>
          <cell r="CA28">
            <v>0</v>
          </cell>
          <cell r="CB28" t="str">
            <v>AUTOMATA</v>
          </cell>
          <cell r="CC28" t="str">
            <v>RONALD VELOSO VERGARA</v>
          </cell>
          <cell r="CD28">
            <v>7900000</v>
          </cell>
          <cell r="CE28" t="str">
            <v>SI</v>
          </cell>
          <cell r="CF28">
            <v>0</v>
          </cell>
          <cell r="CG28">
            <v>0</v>
          </cell>
          <cell r="CH28">
            <v>0</v>
          </cell>
          <cell r="CI28" t="str">
            <v>INADMISIBLE</v>
          </cell>
          <cell r="CJ28" t="str">
            <v>NO INCORPORA CERTIFICADO DE VIGENCIA DE LA CUENTA BANCARIA</v>
          </cell>
          <cell r="CK28">
            <v>0</v>
          </cell>
          <cell r="CL28">
            <v>0</v>
          </cell>
          <cell r="CM28">
            <v>0</v>
          </cell>
          <cell r="CN28" t="str">
            <v>NO</v>
          </cell>
          <cell r="CO28">
            <v>0</v>
          </cell>
          <cell r="CP28">
            <v>0</v>
          </cell>
          <cell r="CQ28">
            <v>0</v>
          </cell>
          <cell r="CR28">
            <v>0</v>
          </cell>
          <cell r="CS28">
            <v>0</v>
          </cell>
          <cell r="CT28">
            <v>0</v>
          </cell>
          <cell r="CU28">
            <v>0</v>
          </cell>
          <cell r="CV28">
            <v>0</v>
          </cell>
          <cell r="CW28">
            <v>0</v>
          </cell>
          <cell r="CX28">
            <v>0</v>
          </cell>
          <cell r="CY28" t="str">
            <v/>
          </cell>
          <cell r="CZ28" t="str">
            <v>INADMISIBLE</v>
          </cell>
          <cell r="DA28">
            <v>0</v>
          </cell>
          <cell r="DB28">
            <v>0</v>
          </cell>
          <cell r="DC28">
            <v>0</v>
          </cell>
          <cell r="DD28">
            <v>0</v>
          </cell>
          <cell r="DE28">
            <v>0</v>
          </cell>
          <cell r="DF28">
            <v>0</v>
          </cell>
          <cell r="DG28" t="str">
            <v/>
          </cell>
          <cell r="DH28" t="str">
            <v/>
          </cell>
          <cell r="DI28">
            <v>0</v>
          </cell>
          <cell r="DJ28">
            <v>0</v>
          </cell>
          <cell r="DK28">
            <v>0</v>
          </cell>
          <cell r="DL28">
            <v>0</v>
          </cell>
          <cell r="DM28">
            <v>0</v>
          </cell>
          <cell r="DN28">
            <v>20</v>
          </cell>
          <cell r="DO28" t="str">
            <v>INADMISIBLE</v>
          </cell>
          <cell r="DP28">
            <v>0</v>
          </cell>
          <cell r="DQ28">
            <v>0</v>
          </cell>
        </row>
        <row r="29">
          <cell r="D29">
            <v>21</v>
          </cell>
          <cell r="E29" t="str">
            <v>65.602.840-8</v>
          </cell>
          <cell r="F29" t="str">
            <v>ALARMAS COMUNITARIAS INTELIGENTES PARA SANTA ROSA DE HUARA 1</v>
          </cell>
          <cell r="G29" t="str">
            <v>JUNTA DE VECINOS SANTA ROSA DE HUARA 1</v>
          </cell>
          <cell r="H29" t="str">
            <v>HABILITADO</v>
          </cell>
          <cell r="I29" t="str">
            <v>Validada</v>
          </cell>
          <cell r="J29">
            <v>42877.645243055558</v>
          </cell>
          <cell r="K29">
            <v>42885</v>
          </cell>
          <cell r="L29" t="str">
            <v>DIRECTIVA ESTÁ POR VENCER</v>
          </cell>
          <cell r="M29" t="str">
            <v>DIRECTIVA VENCE EL MES  5</v>
          </cell>
          <cell r="N29" t="str">
            <v>OK</v>
          </cell>
          <cell r="O29">
            <v>0</v>
          </cell>
          <cell r="P29">
            <v>21</v>
          </cell>
          <cell r="Q29">
            <v>0</v>
          </cell>
          <cell r="R29" t="str">
            <v>serrano 134</v>
          </cell>
          <cell r="S29" t="str">
            <v>Iquique</v>
          </cell>
          <cell r="T29" t="str">
            <v>Iquique</v>
          </cell>
          <cell r="U29">
            <v>0</v>
          </cell>
          <cell r="V29">
            <v>974339743</v>
          </cell>
          <cell r="W29" t="str">
            <v>juntadevecinoshuara1@gmail.com</v>
          </cell>
          <cell r="X29">
            <v>0</v>
          </cell>
          <cell r="Y29">
            <v>41789</v>
          </cell>
          <cell r="Z29">
            <v>42885</v>
          </cell>
          <cell r="AA29">
            <v>33097</v>
          </cell>
          <cell r="AB29">
            <v>1364110894</v>
          </cell>
          <cell r="AC29" t="str">
            <v>junta de vecinos santa rosa de huara</v>
          </cell>
          <cell r="AD29" t="str">
            <v>BANCO ESTADO DE CHILE</v>
          </cell>
          <cell r="AE29" t="str">
            <v>CUENTA DE AHORROS</v>
          </cell>
          <cell r="AF29">
            <v>0</v>
          </cell>
          <cell r="AG29" t="str">
            <v>HABILITADO</v>
          </cell>
          <cell r="AH29" t="str">
            <v>NURY DEL CARMEN HUERTA COLQUE</v>
          </cell>
          <cell r="AI29" t="str">
            <v>7.443.952-7</v>
          </cell>
          <cell r="AJ29" t="str">
            <v>PJE. SIBAYA 2194</v>
          </cell>
          <cell r="AK29">
            <v>0</v>
          </cell>
          <cell r="AL29">
            <v>974339743</v>
          </cell>
          <cell r="AM29" t="str">
            <v>juntadevecinoshuara1@gmail.com</v>
          </cell>
          <cell r="AN29" t="str">
            <v xml:space="preserve"> </v>
          </cell>
          <cell r="AO29" t="str">
            <v>NO</v>
          </cell>
          <cell r="AP29">
            <v>0</v>
          </cell>
          <cell r="AQ29" t="str">
            <v>HABILITADO</v>
          </cell>
          <cell r="AR29" t="str">
            <v>NURY HUERTA COLQUE</v>
          </cell>
          <cell r="AS29" t="str">
            <v>7.443.952-7</v>
          </cell>
          <cell r="AT29" t="str">
            <v>PJE. SIBAYA 2194</v>
          </cell>
          <cell r="AU29">
            <v>0</v>
          </cell>
          <cell r="AV29">
            <v>974339743</v>
          </cell>
          <cell r="AW29" t="str">
            <v>JUNTADEVECINOSHUARA1@GMAIL.COM</v>
          </cell>
          <cell r="AX29">
            <v>0</v>
          </cell>
          <cell r="AY29" t="str">
            <v>SI</v>
          </cell>
          <cell r="AZ29">
            <v>0</v>
          </cell>
          <cell r="BA29" t="str">
            <v>NURY HUERTA COLQUE</v>
          </cell>
          <cell r="BB29" t="str">
            <v>7.443.952-7</v>
          </cell>
          <cell r="BC29" t="str">
            <v>PJE. SIBAYA 2194</v>
          </cell>
          <cell r="BD29">
            <v>0</v>
          </cell>
          <cell r="BE29">
            <v>974339743</v>
          </cell>
          <cell r="BF29" t="str">
            <v>JUNTADEVECINOSHUARA1@GMAIL.COM</v>
          </cell>
          <cell r="BG29">
            <v>0</v>
          </cell>
          <cell r="BH29" t="str">
            <v>IQUIQUE</v>
          </cell>
          <cell r="BI29" t="str">
            <v>IQUIQUE</v>
          </cell>
          <cell r="BJ29" t="str">
            <v>JV. SANTA ROSA DE HUARA 1</v>
          </cell>
          <cell r="BK29">
            <v>500</v>
          </cell>
          <cell r="BL29">
            <v>700</v>
          </cell>
          <cell r="BM29">
            <v>0</v>
          </cell>
          <cell r="BN29" t="str">
            <v>NUEVO</v>
          </cell>
          <cell r="BO29" t="str">
            <v>SITUACIONAL</v>
          </cell>
          <cell r="BP29" t="str">
            <v>ALARMAS</v>
          </cell>
          <cell r="BQ29">
            <v>0</v>
          </cell>
          <cell r="BR29">
            <v>3</v>
          </cell>
          <cell r="BS29">
            <v>42962</v>
          </cell>
          <cell r="BT29">
            <v>43054</v>
          </cell>
          <cell r="BU29" t="str">
            <v xml:space="preserve">HERRAMIENTA QUE SIRVE PARA LA SEGURIDAD E INTERACCIÓN ENTRE LOS VECINOS </v>
          </cell>
          <cell r="BV29">
            <v>0</v>
          </cell>
          <cell r="BW29">
            <v>7900000</v>
          </cell>
          <cell r="BX29">
            <v>0</v>
          </cell>
          <cell r="BY29">
            <v>0</v>
          </cell>
          <cell r="BZ29">
            <v>7900000</v>
          </cell>
          <cell r="CA29">
            <v>0</v>
          </cell>
          <cell r="CB29" t="str">
            <v>AUTOMATA</v>
          </cell>
          <cell r="CC29" t="str">
            <v>RONALD VELOSO VERGARA</v>
          </cell>
          <cell r="CD29">
            <v>7900000</v>
          </cell>
          <cell r="CE29" t="str">
            <v>SI</v>
          </cell>
          <cell r="CF29">
            <v>0</v>
          </cell>
          <cell r="CG29">
            <v>0</v>
          </cell>
          <cell r="CH29">
            <v>0</v>
          </cell>
          <cell r="CI29" t="str">
            <v>INADMISIBLE</v>
          </cell>
          <cell r="CJ29" t="str">
            <v>NO INCORPORA CERTIFICADO DE VIGENCIA DE LA CUENTA BANCARIA</v>
          </cell>
          <cell r="CK29">
            <v>0</v>
          </cell>
          <cell r="CL29">
            <v>0</v>
          </cell>
          <cell r="CM29">
            <v>0</v>
          </cell>
          <cell r="CN29" t="str">
            <v>NO</v>
          </cell>
          <cell r="CO29">
            <v>0</v>
          </cell>
          <cell r="CP29">
            <v>0</v>
          </cell>
          <cell r="CQ29">
            <v>0</v>
          </cell>
          <cell r="CR29">
            <v>0</v>
          </cell>
          <cell r="CS29">
            <v>0</v>
          </cell>
          <cell r="CT29">
            <v>0</v>
          </cell>
          <cell r="CU29">
            <v>0</v>
          </cell>
          <cell r="CV29">
            <v>0</v>
          </cell>
          <cell r="CW29">
            <v>0</v>
          </cell>
          <cell r="CX29">
            <v>0</v>
          </cell>
          <cell r="CY29" t="str">
            <v/>
          </cell>
          <cell r="CZ29" t="str">
            <v>INADMISIBLE</v>
          </cell>
          <cell r="DA29">
            <v>0</v>
          </cell>
          <cell r="DB29">
            <v>0</v>
          </cell>
          <cell r="DC29">
            <v>0</v>
          </cell>
          <cell r="DD29">
            <v>0</v>
          </cell>
          <cell r="DE29">
            <v>0</v>
          </cell>
          <cell r="DF29">
            <v>0</v>
          </cell>
          <cell r="DG29" t="str">
            <v/>
          </cell>
          <cell r="DH29" t="str">
            <v/>
          </cell>
          <cell r="DI29">
            <v>0</v>
          </cell>
          <cell r="DJ29">
            <v>0</v>
          </cell>
          <cell r="DK29">
            <v>0</v>
          </cell>
          <cell r="DL29">
            <v>0</v>
          </cell>
          <cell r="DM29">
            <v>0</v>
          </cell>
          <cell r="DN29">
            <v>21</v>
          </cell>
          <cell r="DO29" t="str">
            <v>INADMISIBLE</v>
          </cell>
          <cell r="DP29">
            <v>0</v>
          </cell>
          <cell r="DQ29">
            <v>0</v>
          </cell>
        </row>
        <row r="30">
          <cell r="D30">
            <v>22</v>
          </cell>
          <cell r="E30" t="str">
            <v>65.044.558-9</v>
          </cell>
          <cell r="F30" t="str">
            <v>MAS SEGUROS EN ALTOS DEL MAR CON ALARMAS INTELIGENTES</v>
          </cell>
          <cell r="G30" t="str">
            <v>JUNTA DE VECINOS CONJUNTO HABITACIONAL ALTOS DEL MAR I</v>
          </cell>
          <cell r="H30" t="str">
            <v>HABILITADO</v>
          </cell>
          <cell r="I30" t="str">
            <v>Validada</v>
          </cell>
          <cell r="J30">
            <v>42877.640497685185</v>
          </cell>
          <cell r="K30">
            <v>42894</v>
          </cell>
          <cell r="L30" t="str">
            <v>DIRECTIVA ESTÁ POR VENCER</v>
          </cell>
          <cell r="M30" t="str">
            <v>DIRECTIVA VENCE EL MES  6</v>
          </cell>
          <cell r="N30" t="str">
            <v>OK</v>
          </cell>
          <cell r="O30">
            <v>0</v>
          </cell>
          <cell r="P30">
            <v>22</v>
          </cell>
          <cell r="Q30">
            <v>0</v>
          </cell>
          <cell r="R30" t="str">
            <v>MANUEL BALMACEDA S/N</v>
          </cell>
          <cell r="S30" t="str">
            <v>Iquique</v>
          </cell>
          <cell r="T30" t="str">
            <v>Iquique</v>
          </cell>
          <cell r="U30">
            <v>572762190</v>
          </cell>
          <cell r="V30">
            <v>974993800</v>
          </cell>
          <cell r="W30" t="str">
            <v>mar2858@gmail.com</v>
          </cell>
          <cell r="X30">
            <v>0</v>
          </cell>
          <cell r="Y30">
            <v>41798</v>
          </cell>
          <cell r="Z30">
            <v>42894</v>
          </cell>
          <cell r="AA30">
            <v>34893</v>
          </cell>
          <cell r="AB30">
            <v>1366181462</v>
          </cell>
          <cell r="AC30" t="str">
            <v>JUNTA DE VECINOS CONJUNTO HABITACIONAL ALTOS DEL MAR ETAPA 1</v>
          </cell>
          <cell r="AD30" t="str">
            <v>BANCO ESTADO DE CHILE</v>
          </cell>
          <cell r="AE30" t="str">
            <v>CUENTA DE AHORROS</v>
          </cell>
          <cell r="AF30">
            <v>0</v>
          </cell>
          <cell r="AG30" t="str">
            <v>HABILITADO</v>
          </cell>
          <cell r="AH30" t="str">
            <v>MARGARITA ANGELICA CLAVERIA MATEY</v>
          </cell>
          <cell r="AI30" t="str">
            <v>10.060.783-2</v>
          </cell>
          <cell r="AJ30" t="str">
            <v>PJE PEATONAL 6 #4057 BLOCK 8 DEPTO 11</v>
          </cell>
          <cell r="AK30">
            <v>572762190</v>
          </cell>
          <cell r="AL30">
            <v>974993800</v>
          </cell>
          <cell r="AM30" t="str">
            <v>mar2858@gmail.com</v>
          </cell>
          <cell r="AN30" t="str">
            <v xml:space="preserve"> </v>
          </cell>
          <cell r="AO30" t="str">
            <v>NO</v>
          </cell>
          <cell r="AP30">
            <v>0</v>
          </cell>
          <cell r="AQ30" t="str">
            <v>HABILITADO</v>
          </cell>
          <cell r="AR30" t="str">
            <v>MARGARITA ANGELICA CLAVERIA MATEY</v>
          </cell>
          <cell r="AS30" t="str">
            <v>10.060.783-2</v>
          </cell>
          <cell r="AT30" t="str">
            <v>PJE. PEATONAL 6 4057 BLOCK 8 DEPTO. 11 ALTOS DEL MAR</v>
          </cell>
          <cell r="AU30">
            <v>0</v>
          </cell>
          <cell r="AV30">
            <v>74993800</v>
          </cell>
          <cell r="AW30" t="str">
            <v>MAR2858@GMAIL.COM</v>
          </cell>
          <cell r="AX30">
            <v>0</v>
          </cell>
          <cell r="AY30" t="str">
            <v>SI</v>
          </cell>
          <cell r="AZ30">
            <v>0</v>
          </cell>
          <cell r="BA30" t="str">
            <v>MARGARITA ANGELICA CLAVERIA MATEY</v>
          </cell>
          <cell r="BB30" t="str">
            <v>10.060.783-2</v>
          </cell>
          <cell r="BC30" t="str">
            <v>PJE. PEATONAL 6 4057 BLOCK 8 DEPTO. 11 ALTOS DEL MAR</v>
          </cell>
          <cell r="BD30">
            <v>0</v>
          </cell>
          <cell r="BE30">
            <v>74993800</v>
          </cell>
          <cell r="BF30" t="str">
            <v>MAR2858@GMAIL.COM</v>
          </cell>
          <cell r="BG30">
            <v>0</v>
          </cell>
          <cell r="BH30" t="str">
            <v>IQUIQUE</v>
          </cell>
          <cell r="BI30" t="str">
            <v>IQUIQUE</v>
          </cell>
          <cell r="BJ30" t="str">
            <v>JV.</v>
          </cell>
          <cell r="BK30">
            <v>1010</v>
          </cell>
          <cell r="BL30">
            <v>2000</v>
          </cell>
          <cell r="BM30">
            <v>0</v>
          </cell>
          <cell r="BN30" t="str">
            <v>NUEVO</v>
          </cell>
          <cell r="BO30" t="str">
            <v>SITUACIONAL</v>
          </cell>
          <cell r="BP30" t="str">
            <v>ALARMAS</v>
          </cell>
          <cell r="BQ30">
            <v>0</v>
          </cell>
          <cell r="BR30">
            <v>3</v>
          </cell>
          <cell r="BS30">
            <v>42948</v>
          </cell>
          <cell r="BT30">
            <v>43040</v>
          </cell>
          <cell r="BU30" t="str">
            <v>MINIMIZAR LOS FACTORES DE RIESGOS Y AUMENTAR LA PERCEPCIÓN DE SEGURIDAD.</v>
          </cell>
          <cell r="BV30">
            <v>0</v>
          </cell>
          <cell r="BW30">
            <v>7900000</v>
          </cell>
          <cell r="BX30">
            <v>0</v>
          </cell>
          <cell r="BY30">
            <v>0</v>
          </cell>
          <cell r="BZ30">
            <v>7900000</v>
          </cell>
          <cell r="CA30">
            <v>0</v>
          </cell>
          <cell r="CB30" t="str">
            <v>AUTOMATA</v>
          </cell>
          <cell r="CC30" t="str">
            <v>RONALD VELOSO VERGARA</v>
          </cell>
          <cell r="CD30">
            <v>7900000</v>
          </cell>
          <cell r="CE30" t="str">
            <v>SI</v>
          </cell>
          <cell r="CF30">
            <v>0</v>
          </cell>
          <cell r="CG30">
            <v>0</v>
          </cell>
          <cell r="CH30">
            <v>0</v>
          </cell>
          <cell r="CI30" t="str">
            <v>INADMISIBLE</v>
          </cell>
          <cell r="CJ30" t="str">
            <v>NO INCORPORA CERTIFICADO DE VIGENCIA DE LA CUENTA BANCARIA</v>
          </cell>
          <cell r="CK30">
            <v>0</v>
          </cell>
          <cell r="CL30">
            <v>0</v>
          </cell>
          <cell r="CM30">
            <v>0</v>
          </cell>
          <cell r="CN30" t="str">
            <v>NO</v>
          </cell>
          <cell r="CO30">
            <v>0</v>
          </cell>
          <cell r="CP30">
            <v>0</v>
          </cell>
          <cell r="CQ30">
            <v>0</v>
          </cell>
          <cell r="CR30">
            <v>0</v>
          </cell>
          <cell r="CS30">
            <v>0</v>
          </cell>
          <cell r="CT30">
            <v>0</v>
          </cell>
          <cell r="CU30">
            <v>0</v>
          </cell>
          <cell r="CV30">
            <v>0</v>
          </cell>
          <cell r="CW30">
            <v>0</v>
          </cell>
          <cell r="CX30">
            <v>0</v>
          </cell>
          <cell r="CY30" t="str">
            <v/>
          </cell>
          <cell r="CZ30" t="str">
            <v>INADMISIBLE</v>
          </cell>
          <cell r="DA30">
            <v>0</v>
          </cell>
          <cell r="DB30">
            <v>0</v>
          </cell>
          <cell r="DC30">
            <v>0</v>
          </cell>
          <cell r="DD30">
            <v>0</v>
          </cell>
          <cell r="DE30">
            <v>0</v>
          </cell>
          <cell r="DF30">
            <v>0</v>
          </cell>
          <cell r="DG30" t="str">
            <v/>
          </cell>
          <cell r="DH30" t="str">
            <v/>
          </cell>
          <cell r="DI30">
            <v>0</v>
          </cell>
          <cell r="DJ30">
            <v>0</v>
          </cell>
          <cell r="DK30">
            <v>0</v>
          </cell>
          <cell r="DL30">
            <v>0</v>
          </cell>
          <cell r="DM30">
            <v>0</v>
          </cell>
          <cell r="DN30">
            <v>22</v>
          </cell>
          <cell r="DO30" t="str">
            <v>INADMISIBLE</v>
          </cell>
          <cell r="DP30">
            <v>0</v>
          </cell>
          <cell r="DQ30">
            <v>0</v>
          </cell>
        </row>
        <row r="31">
          <cell r="D31">
            <v>23</v>
          </cell>
          <cell r="E31" t="str">
            <v>65.037.272-7</v>
          </cell>
          <cell r="F31" t="str">
            <v>HAGASE LA LUZ Y LA LUZ SE HIZO</v>
          </cell>
          <cell r="G31" t="str">
            <v>CENTRO SOCIAL CULTURAL EBEN EZER</v>
          </cell>
          <cell r="H31" t="str">
            <v>HABILITADO</v>
          </cell>
          <cell r="I31" t="str">
            <v>Grabado</v>
          </cell>
          <cell r="J31">
            <v>42873.524108796293</v>
          </cell>
          <cell r="K31">
            <v>43391</v>
          </cell>
          <cell r="L31" t="str">
            <v>DIRECTIVA VIGENTE</v>
          </cell>
          <cell r="M31" t="str">
            <v>OK</v>
          </cell>
          <cell r="N31" t="str">
            <v>OK</v>
          </cell>
          <cell r="O31">
            <v>0</v>
          </cell>
          <cell r="P31">
            <v>23</v>
          </cell>
          <cell r="Q31">
            <v>0</v>
          </cell>
          <cell r="R31" t="str">
            <v>Pasaje Chiloé #4450 Manzana 28 Sitio 23</v>
          </cell>
          <cell r="S31" t="str">
            <v>Iquique</v>
          </cell>
          <cell r="T31" t="str">
            <v>Alto Hospicio</v>
          </cell>
          <cell r="U31">
            <v>0</v>
          </cell>
          <cell r="V31">
            <v>58294732</v>
          </cell>
          <cell r="W31" t="str">
            <v>ebenezer.csc@gmail.com</v>
          </cell>
          <cell r="X31">
            <v>0</v>
          </cell>
          <cell r="Y31">
            <v>40639</v>
          </cell>
          <cell r="Z31">
            <v>43391</v>
          </cell>
          <cell r="AA31">
            <v>40666</v>
          </cell>
          <cell r="AB31">
            <v>1860383515</v>
          </cell>
          <cell r="AC31" t="str">
            <v>Centro Social Cultural Eben - Ezer</v>
          </cell>
          <cell r="AD31" t="str">
            <v>BANCO ESTADO DE CHILE</v>
          </cell>
          <cell r="AE31" t="str">
            <v>CUENTA DE AHORROS</v>
          </cell>
          <cell r="AF31">
            <v>0</v>
          </cell>
          <cell r="AG31" t="str">
            <v>HABILITADO</v>
          </cell>
          <cell r="AH31" t="str">
            <v>Julio César Gorena Macuer</v>
          </cell>
          <cell r="AI31" t="str">
            <v>9.160.683-6</v>
          </cell>
          <cell r="AJ31" t="str">
            <v>Pasaje Valdivia #4674</v>
          </cell>
          <cell r="AK31">
            <v>0</v>
          </cell>
          <cell r="AL31">
            <v>58294732</v>
          </cell>
          <cell r="AM31" t="str">
            <v>Julio.gorena@hotmail.com</v>
          </cell>
          <cell r="AN31" t="str">
            <v xml:space="preserve"> </v>
          </cell>
          <cell r="AO31" t="str">
            <v>NO</v>
          </cell>
          <cell r="AP31">
            <v>0</v>
          </cell>
          <cell r="AQ31" t="str">
            <v>HABILITADO</v>
          </cell>
          <cell r="AR31" t="str">
            <v xml:space="preserve">JONATHAN RAMOS RIVERA </v>
          </cell>
          <cell r="AS31" t="str">
            <v>16.865.512-6</v>
          </cell>
          <cell r="AT31" t="str">
            <v>WIPALA 4230</v>
          </cell>
          <cell r="AU31" t="str">
            <v>57-2240787</v>
          </cell>
          <cell r="AV31">
            <v>996599882</v>
          </cell>
          <cell r="AW31">
            <v>0</v>
          </cell>
          <cell r="AX31">
            <v>0</v>
          </cell>
          <cell r="AY31" t="str">
            <v>NO</v>
          </cell>
          <cell r="AZ31">
            <v>0</v>
          </cell>
          <cell r="BA31">
            <v>0</v>
          </cell>
          <cell r="BB31">
            <v>0</v>
          </cell>
          <cell r="BC31">
            <v>0</v>
          </cell>
          <cell r="BD31">
            <v>0</v>
          </cell>
          <cell r="BE31">
            <v>0</v>
          </cell>
          <cell r="BF31">
            <v>0</v>
          </cell>
          <cell r="BG31">
            <v>0</v>
          </cell>
          <cell r="BH31" t="str">
            <v>IQUIQUE</v>
          </cell>
          <cell r="BI31" t="str">
            <v>ALTO HOSPICIO</v>
          </cell>
          <cell r="BJ31" t="str">
            <v>ALTO HOSPICIO</v>
          </cell>
          <cell r="BK31">
            <v>59</v>
          </cell>
          <cell r="BL31">
            <v>236</v>
          </cell>
          <cell r="BM31">
            <v>0</v>
          </cell>
          <cell r="BN31" t="str">
            <v>NUEVO</v>
          </cell>
          <cell r="BO31" t="str">
            <v>SITUACIONAL</v>
          </cell>
          <cell r="BP31" t="str">
            <v>ILUMINACIÓN</v>
          </cell>
          <cell r="BQ31">
            <v>0</v>
          </cell>
          <cell r="BR31">
            <v>6</v>
          </cell>
          <cell r="BS31">
            <v>43009</v>
          </cell>
          <cell r="BT31">
            <v>43160</v>
          </cell>
          <cell r="BU31" t="str">
            <v xml:space="preserve">INSTALACIÓN DE 59 LUMINARIAS FOTOVOLTAICAS  PARA DISMINUIR FOCOS DE DELINCUENCIA </v>
          </cell>
          <cell r="BV31">
            <v>0</v>
          </cell>
          <cell r="BW31">
            <v>20000000</v>
          </cell>
          <cell r="BX31">
            <v>0</v>
          </cell>
          <cell r="BY31">
            <v>0</v>
          </cell>
          <cell r="BZ31">
            <v>20000000</v>
          </cell>
          <cell r="CA31">
            <v>0</v>
          </cell>
          <cell r="CB31" t="str">
            <v>TRANSUR</v>
          </cell>
          <cell r="CC31" t="str">
            <v>RODRIGO SANHUEZA VALVERDE</v>
          </cell>
          <cell r="CD31">
            <v>19873000</v>
          </cell>
          <cell r="CE31">
            <v>0</v>
          </cell>
          <cell r="CF31">
            <v>0</v>
          </cell>
          <cell r="CG31">
            <v>0</v>
          </cell>
          <cell r="CH31">
            <v>0</v>
          </cell>
          <cell r="CI31" t="str">
            <v>INADMISIBLE</v>
          </cell>
          <cell r="CJ31" t="str">
            <v>NO INCORPORA CERTIFICADO DE VIGENCIA DE LA CUENTA BANCARIA</v>
          </cell>
          <cell r="CK31">
            <v>0</v>
          </cell>
          <cell r="CL31">
            <v>0</v>
          </cell>
          <cell r="CM31">
            <v>0</v>
          </cell>
          <cell r="CN31" t="str">
            <v>NO</v>
          </cell>
          <cell r="CO31">
            <v>0</v>
          </cell>
          <cell r="CP31">
            <v>0</v>
          </cell>
          <cell r="CQ31">
            <v>0</v>
          </cell>
          <cell r="CR31">
            <v>0</v>
          </cell>
          <cell r="CS31">
            <v>0</v>
          </cell>
          <cell r="CT31">
            <v>0</v>
          </cell>
          <cell r="CU31">
            <v>0</v>
          </cell>
          <cell r="CV31">
            <v>0</v>
          </cell>
          <cell r="CW31">
            <v>0</v>
          </cell>
          <cell r="CX31">
            <v>0</v>
          </cell>
          <cell r="CY31" t="str">
            <v/>
          </cell>
          <cell r="CZ31" t="str">
            <v>INADMISIBLE</v>
          </cell>
          <cell r="DA31">
            <v>0</v>
          </cell>
          <cell r="DB31">
            <v>0</v>
          </cell>
          <cell r="DC31">
            <v>0</v>
          </cell>
          <cell r="DD31">
            <v>0</v>
          </cell>
          <cell r="DE31">
            <v>0</v>
          </cell>
          <cell r="DF31">
            <v>0</v>
          </cell>
          <cell r="DG31" t="str">
            <v/>
          </cell>
          <cell r="DH31" t="str">
            <v/>
          </cell>
          <cell r="DI31">
            <v>0</v>
          </cell>
          <cell r="DJ31">
            <v>0</v>
          </cell>
          <cell r="DK31">
            <v>0</v>
          </cell>
          <cell r="DL31">
            <v>0</v>
          </cell>
          <cell r="DM31">
            <v>0</v>
          </cell>
          <cell r="DN31">
            <v>23</v>
          </cell>
          <cell r="DO31" t="str">
            <v>INADMISIBLE</v>
          </cell>
          <cell r="DP31">
            <v>0</v>
          </cell>
          <cell r="DQ31">
            <v>0</v>
          </cell>
        </row>
        <row r="32">
          <cell r="D32">
            <v>24</v>
          </cell>
          <cell r="E32" t="str">
            <v>65.456.110-9</v>
          </cell>
          <cell r="F32" t="str">
            <v>MAGISTERIO ILUMINADA Y SEGURA</v>
          </cell>
          <cell r="G32" t="str">
            <v>JUNTA DE VECINOS VILLA MAGISTERIO N 34</v>
          </cell>
          <cell r="H32" t="str">
            <v>HABILITADO</v>
          </cell>
          <cell r="I32" t="str">
            <v>Validada</v>
          </cell>
          <cell r="J32">
            <v>42837.677939814814</v>
          </cell>
          <cell r="K32">
            <v>43557</v>
          </cell>
          <cell r="L32" t="str">
            <v>DIRECTIVA VIGENTE</v>
          </cell>
          <cell r="M32" t="str">
            <v>OK</v>
          </cell>
          <cell r="N32" t="str">
            <v>OK</v>
          </cell>
          <cell r="O32">
            <v>0</v>
          </cell>
          <cell r="P32">
            <v>24</v>
          </cell>
          <cell r="Q32">
            <v>0</v>
          </cell>
          <cell r="R32" t="str">
            <v>Pasaje Agua Santa 3296</v>
          </cell>
          <cell r="S32" t="str">
            <v>Iquique</v>
          </cell>
          <cell r="T32" t="str">
            <v>Iquique</v>
          </cell>
          <cell r="U32">
            <v>572449095</v>
          </cell>
          <cell r="V32">
            <v>968039424</v>
          </cell>
          <cell r="W32" t="str">
            <v>juntadevecinosvm@gmail.com</v>
          </cell>
          <cell r="X32">
            <v>0</v>
          </cell>
          <cell r="Y32">
            <v>42462</v>
          </cell>
          <cell r="Z32">
            <v>43557</v>
          </cell>
          <cell r="AA32">
            <v>32898</v>
          </cell>
          <cell r="AB32">
            <v>1365683758</v>
          </cell>
          <cell r="AC32" t="str">
            <v>junta de vecinos Villa Magisterio N° 34</v>
          </cell>
          <cell r="AD32" t="str">
            <v>BANCO ESTADO DE CHILE</v>
          </cell>
          <cell r="AE32" t="str">
            <v>CUENTA DE AHORROS</v>
          </cell>
          <cell r="AF32">
            <v>0</v>
          </cell>
          <cell r="AG32" t="str">
            <v>HABILITADO</v>
          </cell>
          <cell r="AH32" t="str">
            <v>Juan Jose Dávila Varas</v>
          </cell>
          <cell r="AI32" t="str">
            <v>5.659.360-8</v>
          </cell>
          <cell r="AJ32" t="str">
            <v>Pampa Germania N° 3243</v>
          </cell>
          <cell r="AK32">
            <v>572331504</v>
          </cell>
          <cell r="AL32">
            <v>968039424</v>
          </cell>
          <cell r="AM32" t="str">
            <v>jndavila1@gmail.com</v>
          </cell>
          <cell r="AN32" t="str">
            <v xml:space="preserve"> </v>
          </cell>
          <cell r="AO32" t="str">
            <v>NO</v>
          </cell>
          <cell r="AP32">
            <v>0</v>
          </cell>
          <cell r="AQ32" t="str">
            <v>HABILITADO</v>
          </cell>
          <cell r="AR32" t="str">
            <v>JUAN JOSE DAVILA VARAS</v>
          </cell>
          <cell r="AS32" t="str">
            <v>5.659.360-8</v>
          </cell>
          <cell r="AT32">
            <v>0</v>
          </cell>
          <cell r="AU32">
            <v>0</v>
          </cell>
          <cell r="AV32">
            <v>0</v>
          </cell>
          <cell r="AW32">
            <v>0</v>
          </cell>
          <cell r="AX32">
            <v>0</v>
          </cell>
          <cell r="AY32" t="str">
            <v>NO</v>
          </cell>
          <cell r="AZ32">
            <v>0</v>
          </cell>
          <cell r="BA32">
            <v>0</v>
          </cell>
          <cell r="BB32">
            <v>0</v>
          </cell>
          <cell r="BC32">
            <v>0</v>
          </cell>
          <cell r="BD32">
            <v>0</v>
          </cell>
          <cell r="BE32">
            <v>0</v>
          </cell>
          <cell r="BF32">
            <v>0</v>
          </cell>
          <cell r="BG32">
            <v>0</v>
          </cell>
          <cell r="BH32" t="str">
            <v>IQUIQUE</v>
          </cell>
          <cell r="BI32" t="str">
            <v>IQUIQUE</v>
          </cell>
          <cell r="BJ32">
            <v>0</v>
          </cell>
          <cell r="BK32">
            <v>0</v>
          </cell>
          <cell r="BL32">
            <v>0</v>
          </cell>
          <cell r="BM32" t="e">
            <v>#VALUE!</v>
          </cell>
          <cell r="BN32" t="str">
            <v>NUEVO</v>
          </cell>
          <cell r="BO32" t="str">
            <v>SITUACIONAL</v>
          </cell>
          <cell r="BP32" t="str">
            <v>ILUMINACIÓN</v>
          </cell>
          <cell r="BQ32">
            <v>0</v>
          </cell>
          <cell r="BR32" t="str">
            <v>INGRESAR SOLO NUMERO DE CANTIDAD DE MESES A EJECUTAR</v>
          </cell>
          <cell r="BS32" t="str">
            <v>INGRESAR FECHA</v>
          </cell>
          <cell r="BT32" t="e">
            <v>#VALUE!</v>
          </cell>
          <cell r="BU32" t="str">
            <v>INSTALACION DE UN SISTEMA DE ILUMINACION FOTOVOLTAICO INTEGRADO EN EL SECTOR DE LA JUNTA DE VECINOS VILLA MAGISTERIO N°34</v>
          </cell>
          <cell r="BV32">
            <v>0</v>
          </cell>
          <cell r="BW32">
            <v>19929250</v>
          </cell>
          <cell r="BX32">
            <v>0</v>
          </cell>
          <cell r="BY32">
            <v>0</v>
          </cell>
          <cell r="BZ32">
            <v>19929250</v>
          </cell>
          <cell r="CA32">
            <v>0</v>
          </cell>
          <cell r="CB32" t="str">
            <v>CHINALED</v>
          </cell>
          <cell r="CC32" t="str">
            <v>KAIMIN CHIA VEAS</v>
          </cell>
          <cell r="CD32">
            <v>19964011</v>
          </cell>
          <cell r="CE32" t="str">
            <v>SI</v>
          </cell>
          <cell r="CF32">
            <v>0</v>
          </cell>
          <cell r="CG32">
            <v>0</v>
          </cell>
          <cell r="CH32">
            <v>0</v>
          </cell>
          <cell r="CI32" t="str">
            <v>ADMISIBLE</v>
          </cell>
          <cell r="CJ32" t="str">
            <v>SIN OBSERVACIONES DE ADMISIBILIDAD</v>
          </cell>
          <cell r="CK32" t="str">
            <v>CHEQUEAR CALCULO LUMINICO</v>
          </cell>
          <cell r="CL32">
            <v>0</v>
          </cell>
          <cell r="CM32">
            <v>0</v>
          </cell>
          <cell r="CN32" t="str">
            <v>NO</v>
          </cell>
          <cell r="CO32">
            <v>0</v>
          </cell>
          <cell r="CP32">
            <v>0</v>
          </cell>
          <cell r="CQ32" t="str">
            <v>NO</v>
          </cell>
          <cell r="CR32" t="str">
            <v>MIGUEL REBORIDO</v>
          </cell>
          <cell r="CS32" t="str">
            <v xml:space="preserve">1. NO PRESENTA CURRICULUMS NI CERTIFICADO QUE JUSTIFIQUEN LAS COMPETENCIAS DEL EQUIPO DE TRABAJO Y LA EMPRESA QUE INSTALARÁ LAS LUMINARIAS. 
2. LA EMPRESA RADICA EN REGIÓN METROPOLITANA.  LAS FOTOS NO JUSTIFICAN LA INICIATIVA. </v>
          </cell>
          <cell r="CT32" t="str">
            <v>SITUACIONAL</v>
          </cell>
          <cell r="CU32" t="str">
            <v>Iquique</v>
          </cell>
          <cell r="CV32">
            <v>19929250</v>
          </cell>
          <cell r="CW32">
            <v>0</v>
          </cell>
          <cell r="CX32">
            <v>19929250</v>
          </cell>
          <cell r="CY32">
            <v>0.52100000000000013</v>
          </cell>
          <cell r="CZ32" t="str">
            <v>NO ELEGIBLE</v>
          </cell>
          <cell r="DA32">
            <v>0</v>
          </cell>
          <cell r="DB32">
            <v>0</v>
          </cell>
          <cell r="DC32">
            <v>0</v>
          </cell>
          <cell r="DD32">
            <v>0</v>
          </cell>
          <cell r="DE32">
            <v>0</v>
          </cell>
          <cell r="DF32">
            <v>0</v>
          </cell>
          <cell r="DG32" t="str">
            <v/>
          </cell>
          <cell r="DH32" t="str">
            <v/>
          </cell>
          <cell r="DI32">
            <v>0</v>
          </cell>
          <cell r="DJ32">
            <v>0</v>
          </cell>
          <cell r="DK32">
            <v>0</v>
          </cell>
          <cell r="DL32">
            <v>0</v>
          </cell>
          <cell r="DM32">
            <v>0</v>
          </cell>
          <cell r="DN32">
            <v>24</v>
          </cell>
          <cell r="DO32" t="str">
            <v>NO ELEGIBLE</v>
          </cell>
          <cell r="DP32">
            <v>0</v>
          </cell>
          <cell r="DQ32">
            <v>0</v>
          </cell>
        </row>
        <row r="33">
          <cell r="D33">
            <v>25</v>
          </cell>
          <cell r="E33" t="str">
            <v>65.023.253-4</v>
          </cell>
          <cell r="F33" t="str">
            <v>ALUMBRANDO CHAPIRE</v>
          </cell>
          <cell r="G33" t="str">
            <v>JUNTA VECINAL NUMERO 20 CHUSMIZA</v>
          </cell>
          <cell r="H33" t="str">
            <v>HABILITADO</v>
          </cell>
          <cell r="I33" t="str">
            <v>Validada</v>
          </cell>
          <cell r="J33">
            <v>42870.726099537038</v>
          </cell>
          <cell r="K33">
            <v>42981</v>
          </cell>
          <cell r="L33" t="str">
            <v>DIRECTIVA ESTÁ POR VENCER</v>
          </cell>
          <cell r="M33" t="str">
            <v>DIRECTIVA VENCE EL MES  9</v>
          </cell>
          <cell r="N33" t="str">
            <v>OK</v>
          </cell>
          <cell r="O33">
            <v>0</v>
          </cell>
          <cell r="P33">
            <v>25</v>
          </cell>
          <cell r="Q33">
            <v>0</v>
          </cell>
          <cell r="R33" t="str">
            <v>PUEBLO CHUSMIZA S/N SECTOR DOS</v>
          </cell>
          <cell r="S33" t="str">
            <v>Tamarugal</v>
          </cell>
          <cell r="T33" t="str">
            <v>Huara</v>
          </cell>
          <cell r="U33">
            <v>0</v>
          </cell>
          <cell r="V33">
            <v>97822533</v>
          </cell>
          <cell r="W33" t="str">
            <v>jvn20chusmiza@gmail.com</v>
          </cell>
          <cell r="X33">
            <v>0</v>
          </cell>
          <cell r="Y33">
            <v>41885</v>
          </cell>
          <cell r="Z33">
            <v>42981</v>
          </cell>
          <cell r="AA33">
            <v>42477</v>
          </cell>
          <cell r="AB33">
            <v>1870499520</v>
          </cell>
          <cell r="AC33" t="str">
            <v>JUNTA DE VECINOS N° 20 LOCALIDAD DE CHUSMIZA</v>
          </cell>
          <cell r="AD33" t="str">
            <v>BANCO ESTADO DE CHILE</v>
          </cell>
          <cell r="AE33" t="str">
            <v>CHEQUERA ELECTRONICA/ CUENTA VISTA</v>
          </cell>
          <cell r="AF33">
            <v>0</v>
          </cell>
          <cell r="AG33" t="str">
            <v>HABILITADO</v>
          </cell>
          <cell r="AH33" t="str">
            <v>RUBEN JUAN MOSCOSO MAMANI</v>
          </cell>
          <cell r="AI33" t="str">
            <v>10.244.035-8</v>
          </cell>
          <cell r="AJ33" t="str">
            <v>PUEBLO DE CHUSMIZA S/N SECTOR DOS</v>
          </cell>
          <cell r="AK33">
            <v>0</v>
          </cell>
          <cell r="AL33">
            <v>97822533</v>
          </cell>
          <cell r="AM33" t="str">
            <v>jvn20chusmiza@gmail.com</v>
          </cell>
          <cell r="AN33" t="str">
            <v xml:space="preserve"> </v>
          </cell>
          <cell r="AO33" t="str">
            <v>NO</v>
          </cell>
          <cell r="AP33">
            <v>0</v>
          </cell>
          <cell r="AQ33" t="str">
            <v>HABILITADO</v>
          </cell>
          <cell r="AR33" t="str">
            <v>RUBEN DONOSO MAMANI</v>
          </cell>
          <cell r="AS33" t="str">
            <v>10.244.035-8</v>
          </cell>
          <cell r="AT33">
            <v>0</v>
          </cell>
          <cell r="AU33">
            <v>0</v>
          </cell>
          <cell r="AV33">
            <v>0</v>
          </cell>
          <cell r="AW33">
            <v>0</v>
          </cell>
          <cell r="AX33">
            <v>0</v>
          </cell>
          <cell r="AY33" t="str">
            <v>NO</v>
          </cell>
          <cell r="AZ33">
            <v>0</v>
          </cell>
          <cell r="BA33">
            <v>0</v>
          </cell>
          <cell r="BB33">
            <v>0</v>
          </cell>
          <cell r="BC33">
            <v>0</v>
          </cell>
          <cell r="BD33">
            <v>0</v>
          </cell>
          <cell r="BE33">
            <v>0</v>
          </cell>
          <cell r="BF33">
            <v>0</v>
          </cell>
          <cell r="BG33">
            <v>0</v>
          </cell>
          <cell r="BH33" t="str">
            <v>TAMARUGAL</v>
          </cell>
          <cell r="BI33" t="str">
            <v>HUARA</v>
          </cell>
          <cell r="BJ33">
            <v>0</v>
          </cell>
          <cell r="BK33">
            <v>0</v>
          </cell>
          <cell r="BL33">
            <v>0</v>
          </cell>
          <cell r="BM33" t="e">
            <v>#VALUE!</v>
          </cell>
          <cell r="BN33" t="str">
            <v>NUEVO</v>
          </cell>
          <cell r="BO33" t="str">
            <v>SITUACIONAL</v>
          </cell>
          <cell r="BP33" t="str">
            <v>ILUMINACIÓN</v>
          </cell>
          <cell r="BQ33">
            <v>0</v>
          </cell>
          <cell r="BR33" t="str">
            <v>INGRESAR SOLO NUMERO DE CANTIDAD DE MESES A EJECUTAR</v>
          </cell>
          <cell r="BS33" t="str">
            <v>INGRESAR FECHA</v>
          </cell>
          <cell r="BT33" t="e">
            <v>#VALUE!</v>
          </cell>
          <cell r="BU33" t="str">
            <v>INSTALACION DE POSTES FOTOVOLTAICOS SOLARES EN EL PUEBLO DE CHUSMIZA</v>
          </cell>
          <cell r="BV33">
            <v>0</v>
          </cell>
          <cell r="BW33">
            <v>19929256</v>
          </cell>
          <cell r="BX33">
            <v>0</v>
          </cell>
          <cell r="BY33">
            <v>0</v>
          </cell>
          <cell r="BZ33">
            <v>19929256</v>
          </cell>
          <cell r="CA33">
            <v>0</v>
          </cell>
          <cell r="CB33" t="str">
            <v>NORTE SOLAR LTDA</v>
          </cell>
          <cell r="CC33" t="str">
            <v>PATRICIO TRUJILLO SACCO</v>
          </cell>
          <cell r="CD33">
            <v>19575500</v>
          </cell>
          <cell r="CE33" t="str">
            <v>SI</v>
          </cell>
          <cell r="CF33">
            <v>0</v>
          </cell>
          <cell r="CG33">
            <v>0</v>
          </cell>
          <cell r="CH33">
            <v>0</v>
          </cell>
          <cell r="CI33" t="str">
            <v>ADMISIBLE</v>
          </cell>
          <cell r="CJ33" t="str">
            <v>SIN OBSERVACIONES DE ADMISIBILIDAD</v>
          </cell>
          <cell r="CK33" t="str">
            <v>CHEQUEAR CALCULO LUMINICO</v>
          </cell>
          <cell r="CL33">
            <v>0</v>
          </cell>
          <cell r="CM33">
            <v>0</v>
          </cell>
          <cell r="CN33" t="str">
            <v>NO</v>
          </cell>
          <cell r="CO33">
            <v>0</v>
          </cell>
          <cell r="CP33">
            <v>0</v>
          </cell>
          <cell r="CQ33" t="str">
            <v>NO</v>
          </cell>
          <cell r="CR33" t="str">
            <v>RENE LAMBERT</v>
          </cell>
          <cell r="CS33" t="str">
            <v>1. LA EMPRESA NO DEJA CLARO , NO IDENTIFICA EL EQUIPO DE TRABAJO O EJECUTOR QUE REALIZARA EL PROYECTO. 
2. NO ADJUNTA COTIZACIONES DE LOS OTROS SERVICIOS COMO LIEZO, COCTEL.
3. DEBEN CONCORPORAR CALCULO LUMINICO CON FOTOGRAFÍAS QUE CORRESPONDAN, SEGÚN BASES.
4. DE ADJUDICAR, DEBE ADJUNTAR EL CONTRATO ENTRE PRIVADOS QUE INCORPORA EN EL PROYECTO, PERO AJUSTANDO LOS PLAZOS REALES DE EJECUCIÓN, YA QUE EN ESTE CONTRATO SE ENCUENTRA EL COMPROMISO DE MANTENCIÓN.</v>
          </cell>
          <cell r="CT33" t="str">
            <v>SITUACIONAL</v>
          </cell>
          <cell r="CU33" t="str">
            <v>Tamarugal</v>
          </cell>
          <cell r="CV33">
            <v>19929256</v>
          </cell>
          <cell r="CW33">
            <v>19929256</v>
          </cell>
          <cell r="CX33">
            <v>0</v>
          </cell>
          <cell r="CY33">
            <v>0.71450000000000014</v>
          </cell>
          <cell r="CZ33" t="str">
            <v>ELEGIBLE</v>
          </cell>
          <cell r="DA33">
            <v>0</v>
          </cell>
          <cell r="DB33">
            <v>19929256</v>
          </cell>
          <cell r="DC33">
            <v>10000000</v>
          </cell>
          <cell r="DD33">
            <v>9929256</v>
          </cell>
          <cell r="DE33" t="str">
            <v>ADJUDICADO</v>
          </cell>
          <cell r="DF33">
            <v>0</v>
          </cell>
          <cell r="DG33" t="str">
            <v/>
          </cell>
          <cell r="DH33">
            <v>10000000</v>
          </cell>
          <cell r="DI33">
            <v>0</v>
          </cell>
          <cell r="DJ33" t="str">
            <v>ENTREGADO</v>
          </cell>
          <cell r="DK33">
            <v>0</v>
          </cell>
          <cell r="DL33">
            <v>0</v>
          </cell>
          <cell r="DM33">
            <v>0</v>
          </cell>
          <cell r="DN33">
            <v>25</v>
          </cell>
          <cell r="DO33" t="str">
            <v>ENTREGADO</v>
          </cell>
          <cell r="DP33">
            <v>0</v>
          </cell>
          <cell r="DQ33">
            <v>0</v>
          </cell>
        </row>
        <row r="34">
          <cell r="D34">
            <v>26</v>
          </cell>
          <cell r="E34" t="str">
            <v>71.106.500-8</v>
          </cell>
          <cell r="F34" t="str">
            <v>PROYECTO DE CONTINUIDAD IMPLEMENTACIÓN VIGILANCIA CALETA GUARDIAMARINAS CIURCUITO CERRADO DE TELEVISIÓN</v>
          </cell>
          <cell r="G34" t="str">
            <v>SINDICATO TRABAJADORES INDEPENDIENTES PESCADORES DEL MORRO</v>
          </cell>
          <cell r="H34" t="str">
            <v>HABILITADO</v>
          </cell>
          <cell r="I34" t="str">
            <v>Validada</v>
          </cell>
          <cell r="J34">
            <v>42878.400983796295</v>
          </cell>
          <cell r="K34">
            <v>43173</v>
          </cell>
          <cell r="L34" t="str">
            <v>DIRECTIVA VIGENTE</v>
          </cell>
          <cell r="M34" t="str">
            <v>OK</v>
          </cell>
          <cell r="N34" t="str">
            <v>OK</v>
          </cell>
          <cell r="O34">
            <v>0</v>
          </cell>
          <cell r="P34">
            <v>26</v>
          </cell>
          <cell r="Q34">
            <v>0</v>
          </cell>
          <cell r="R34" t="str">
            <v>Av. Arturo Prat N°200, Caleta GM. E, Riquelme</v>
          </cell>
          <cell r="S34" t="str">
            <v>Iquique</v>
          </cell>
          <cell r="T34" t="str">
            <v>Iquique</v>
          </cell>
          <cell r="U34">
            <v>572422928</v>
          </cell>
          <cell r="V34">
            <v>972740048</v>
          </cell>
          <cell r="W34" t="str">
            <v>stipescadoresdelmorro@outlook.es</v>
          </cell>
          <cell r="X34">
            <v>0</v>
          </cell>
          <cell r="Y34">
            <v>42443</v>
          </cell>
          <cell r="Z34">
            <v>43173</v>
          </cell>
          <cell r="AA34">
            <v>14592</v>
          </cell>
          <cell r="AB34">
            <v>1365169582</v>
          </cell>
          <cell r="AC34" t="str">
            <v>Sindicato de Trabajadores Independientes Pescadores del Morro</v>
          </cell>
          <cell r="AD34" t="str">
            <v>BANCO ESTADO DE CHILE</v>
          </cell>
          <cell r="AE34" t="str">
            <v>CUENTA DE AHORROS</v>
          </cell>
          <cell r="AF34">
            <v>0</v>
          </cell>
          <cell r="AG34" t="str">
            <v>HABILITADO</v>
          </cell>
          <cell r="AH34" t="str">
            <v>Juan Antonio Demetri Araya</v>
          </cell>
          <cell r="AI34" t="str">
            <v>10.510.429-4</v>
          </cell>
          <cell r="AJ34" t="str">
            <v>Sotomayor 1678</v>
          </cell>
          <cell r="AK34">
            <v>0</v>
          </cell>
          <cell r="AL34">
            <v>972740048</v>
          </cell>
          <cell r="AM34" t="str">
            <v>juandemetriaraya@gmail.com</v>
          </cell>
          <cell r="AN34" t="str">
            <v xml:space="preserve"> </v>
          </cell>
          <cell r="AO34" t="str">
            <v>NO</v>
          </cell>
          <cell r="AP34">
            <v>0</v>
          </cell>
          <cell r="AQ34" t="str">
            <v>HABILITADO</v>
          </cell>
          <cell r="AR34" t="str">
            <v xml:space="preserve">JUAN ANTONIO DEMETRI ARAYA </v>
          </cell>
          <cell r="AS34" t="str">
            <v>10.510.429-4</v>
          </cell>
          <cell r="AT34" t="str">
            <v>SOTOMAYOR 1678</v>
          </cell>
          <cell r="AU34">
            <v>0</v>
          </cell>
          <cell r="AV34">
            <v>972740048</v>
          </cell>
          <cell r="AW34" t="str">
            <v>JUANDEMETRIARAYA@GMAIL.COM</v>
          </cell>
          <cell r="AX34">
            <v>0</v>
          </cell>
          <cell r="AY34" t="str">
            <v>SI</v>
          </cell>
          <cell r="AZ34">
            <v>0</v>
          </cell>
          <cell r="BA34" t="str">
            <v xml:space="preserve">MARCELO ANDRES PAVEZ RODRIGUEZ </v>
          </cell>
          <cell r="BB34" t="str">
            <v>13.996.948-0</v>
          </cell>
          <cell r="BC34" t="str">
            <v>GRUMETE BOLADOS 168 DEPTO. 607</v>
          </cell>
          <cell r="BD34">
            <v>0</v>
          </cell>
          <cell r="BE34">
            <v>978864689</v>
          </cell>
          <cell r="BF34" t="str">
            <v>MARCELO.PAVEZ@HOTMAIL.COM</v>
          </cell>
          <cell r="BG34">
            <v>0</v>
          </cell>
          <cell r="BH34" t="str">
            <v>IQUIQUE</v>
          </cell>
          <cell r="BI34" t="str">
            <v>IQUIQUE</v>
          </cell>
          <cell r="BJ34" t="str">
            <v>CALETA GM. E. RIQUELME</v>
          </cell>
          <cell r="BK34">
            <v>300021</v>
          </cell>
          <cell r="BL34">
            <v>300021</v>
          </cell>
          <cell r="BM34">
            <v>0</v>
          </cell>
          <cell r="BN34" t="str">
            <v>NUEVO</v>
          </cell>
          <cell r="BO34" t="str">
            <v>SITUACIONAL</v>
          </cell>
          <cell r="BP34" t="str">
            <v>CAMARAS</v>
          </cell>
          <cell r="BQ34">
            <v>0</v>
          </cell>
          <cell r="BR34">
            <v>6</v>
          </cell>
          <cell r="BS34">
            <v>42917</v>
          </cell>
          <cell r="BT34">
            <v>43100</v>
          </cell>
          <cell r="BU34" t="str">
            <v xml:space="preserve">RECUPERAR EL SECTOR CALETA RIQUELME PARA USO PESQUERO Y DISMINUIR LA PROBABILIDAD DE DELITOS </v>
          </cell>
          <cell r="BV34">
            <v>0</v>
          </cell>
          <cell r="BW34">
            <v>8416178</v>
          </cell>
          <cell r="BX34">
            <v>0</v>
          </cell>
          <cell r="BY34">
            <v>0</v>
          </cell>
          <cell r="BZ34">
            <v>8416178</v>
          </cell>
          <cell r="CA34">
            <v>0</v>
          </cell>
          <cell r="CB34" t="str">
            <v>MELAFANY SEGURITY</v>
          </cell>
          <cell r="CC34" t="str">
            <v>NO REGISTRA</v>
          </cell>
          <cell r="CD34">
            <v>8715560</v>
          </cell>
          <cell r="CE34" t="str">
            <v>NO</v>
          </cell>
          <cell r="CF34" t="str">
            <v>INCOMPLETO</v>
          </cell>
          <cell r="CG34">
            <v>0</v>
          </cell>
          <cell r="CH34">
            <v>0</v>
          </cell>
          <cell r="CI34" t="str">
            <v>INADMISIBLE</v>
          </cell>
          <cell r="CJ34" t="str">
            <v>NO INCORPORA CERTIFICADO DE VIGENCIA DEL BANCO</v>
          </cell>
          <cell r="CK34">
            <v>0</v>
          </cell>
          <cell r="CL34">
            <v>0</v>
          </cell>
          <cell r="CM34">
            <v>0</v>
          </cell>
          <cell r="CN34" t="str">
            <v>NO</v>
          </cell>
          <cell r="CO34">
            <v>0</v>
          </cell>
          <cell r="CP34">
            <v>0</v>
          </cell>
          <cell r="CQ34">
            <v>0</v>
          </cell>
          <cell r="CR34">
            <v>0</v>
          </cell>
          <cell r="CS34">
            <v>0</v>
          </cell>
          <cell r="CT34">
            <v>0</v>
          </cell>
          <cell r="CU34">
            <v>0</v>
          </cell>
          <cell r="CV34">
            <v>0</v>
          </cell>
          <cell r="CW34">
            <v>0</v>
          </cell>
          <cell r="CX34">
            <v>0</v>
          </cell>
          <cell r="CY34" t="str">
            <v/>
          </cell>
          <cell r="CZ34" t="str">
            <v>INADMISIBLE</v>
          </cell>
          <cell r="DA34">
            <v>0</v>
          </cell>
          <cell r="DB34">
            <v>0</v>
          </cell>
          <cell r="DC34">
            <v>0</v>
          </cell>
          <cell r="DD34">
            <v>0</v>
          </cell>
          <cell r="DE34">
            <v>0</v>
          </cell>
          <cell r="DF34">
            <v>0</v>
          </cell>
          <cell r="DG34" t="str">
            <v/>
          </cell>
          <cell r="DH34" t="str">
            <v/>
          </cell>
          <cell r="DI34">
            <v>0</v>
          </cell>
          <cell r="DJ34">
            <v>0</v>
          </cell>
          <cell r="DK34">
            <v>0</v>
          </cell>
          <cell r="DL34">
            <v>0</v>
          </cell>
          <cell r="DM34">
            <v>0</v>
          </cell>
          <cell r="DN34">
            <v>26</v>
          </cell>
          <cell r="DO34" t="str">
            <v>INADMISIBLE</v>
          </cell>
          <cell r="DP34">
            <v>0</v>
          </cell>
          <cell r="DQ34">
            <v>0</v>
          </cell>
        </row>
        <row r="35">
          <cell r="D35">
            <v>27</v>
          </cell>
          <cell r="E35" t="str">
            <v>65.023.824-9</v>
          </cell>
          <cell r="F35" t="str">
            <v>CAMARAS VISTA HERMOSA</v>
          </cell>
          <cell r="G35" t="str">
            <v>JUNTA DE VECINOS VISTA HERMOSA</v>
          </cell>
          <cell r="H35" t="str">
            <v>HABILITADO</v>
          </cell>
          <cell r="I35" t="str">
            <v>Validada</v>
          </cell>
          <cell r="J35">
            <v>42872.416712962964</v>
          </cell>
          <cell r="K35">
            <v>43482</v>
          </cell>
          <cell r="L35" t="str">
            <v>DIRECTIVA VIGENTE</v>
          </cell>
          <cell r="M35" t="str">
            <v>OK</v>
          </cell>
          <cell r="N35" t="str">
            <v>OK</v>
          </cell>
          <cell r="O35">
            <v>0</v>
          </cell>
          <cell r="P35">
            <v>27</v>
          </cell>
          <cell r="Q35">
            <v>0</v>
          </cell>
          <cell r="R35" t="str">
            <v>calle 2 s/n villa frei</v>
          </cell>
          <cell r="S35" t="str">
            <v>Iquique</v>
          </cell>
          <cell r="T35" t="str">
            <v>Alto Hospicio</v>
          </cell>
          <cell r="U35">
            <v>0</v>
          </cell>
          <cell r="V35">
            <v>971771177</v>
          </cell>
          <cell r="W35" t="str">
            <v>juntadevecinosvistahermosa2017@gmail.com</v>
          </cell>
          <cell r="X35">
            <v>0</v>
          </cell>
          <cell r="Y35">
            <v>42386</v>
          </cell>
          <cell r="Z35">
            <v>43482</v>
          </cell>
          <cell r="AA35">
            <v>36370</v>
          </cell>
          <cell r="AB35">
            <v>1870541336</v>
          </cell>
          <cell r="AC35" t="str">
            <v>junta de vecinos vista hermosa</v>
          </cell>
          <cell r="AD35" t="str">
            <v>BANCO ESTADO DE CHILE</v>
          </cell>
          <cell r="AE35" t="str">
            <v>CUENTA DE AHORROS</v>
          </cell>
          <cell r="AF35">
            <v>0</v>
          </cell>
          <cell r="AG35" t="str">
            <v>HABILITADO</v>
          </cell>
          <cell r="AH35" t="str">
            <v>marina minerva fuentes aquea</v>
          </cell>
          <cell r="AI35" t="str">
            <v>9.721.272-4</v>
          </cell>
          <cell r="AJ35" t="str">
            <v>calle 2 s/n villa frei</v>
          </cell>
          <cell r="AK35">
            <v>0</v>
          </cell>
          <cell r="AL35">
            <v>971771177</v>
          </cell>
          <cell r="AM35" t="str">
            <v>juntadevecinosvistahermosa2017@gmail.com</v>
          </cell>
          <cell r="AN35" t="str">
            <v xml:space="preserve"> </v>
          </cell>
          <cell r="AO35" t="str">
            <v>NO</v>
          </cell>
          <cell r="AP35">
            <v>0</v>
          </cell>
          <cell r="AQ35" t="str">
            <v>HABILITADO</v>
          </cell>
          <cell r="AR35" t="str">
            <v>MARINA FUENTES AQUEA</v>
          </cell>
          <cell r="AS35" t="str">
            <v>9.721.272-4</v>
          </cell>
          <cell r="AT35">
            <v>0</v>
          </cell>
          <cell r="AU35">
            <v>0</v>
          </cell>
          <cell r="AV35">
            <v>0</v>
          </cell>
          <cell r="AW35">
            <v>0</v>
          </cell>
          <cell r="AX35">
            <v>0</v>
          </cell>
          <cell r="AY35" t="str">
            <v>NO</v>
          </cell>
          <cell r="AZ35">
            <v>0</v>
          </cell>
          <cell r="BA35">
            <v>0</v>
          </cell>
          <cell r="BB35">
            <v>0</v>
          </cell>
          <cell r="BC35">
            <v>0</v>
          </cell>
          <cell r="BD35">
            <v>0</v>
          </cell>
          <cell r="BE35">
            <v>0</v>
          </cell>
          <cell r="BF35">
            <v>0</v>
          </cell>
          <cell r="BG35">
            <v>0</v>
          </cell>
          <cell r="BH35" t="str">
            <v>IQUIQUE</v>
          </cell>
          <cell r="BI35" t="str">
            <v>ALTO HOSPICIO</v>
          </cell>
          <cell r="BJ35">
            <v>0</v>
          </cell>
          <cell r="BK35">
            <v>0</v>
          </cell>
          <cell r="BL35">
            <v>0</v>
          </cell>
          <cell r="BM35" t="e">
            <v>#VALUE!</v>
          </cell>
          <cell r="BN35" t="str">
            <v>NUEVO</v>
          </cell>
          <cell r="BO35" t="str">
            <v>SITUACIONAL</v>
          </cell>
          <cell r="BP35" t="str">
            <v>CAMARAS</v>
          </cell>
          <cell r="BQ35">
            <v>0</v>
          </cell>
          <cell r="BR35">
            <v>6</v>
          </cell>
          <cell r="BS35">
            <v>43009</v>
          </cell>
          <cell r="BT35">
            <v>43191</v>
          </cell>
          <cell r="BU35">
            <v>0</v>
          </cell>
          <cell r="BV35">
            <v>0</v>
          </cell>
          <cell r="BW35">
            <v>8000000</v>
          </cell>
          <cell r="BX35">
            <v>0</v>
          </cell>
          <cell r="BY35">
            <v>0</v>
          </cell>
          <cell r="BZ35">
            <v>8000000</v>
          </cell>
          <cell r="CA35">
            <v>0</v>
          </cell>
          <cell r="CB35" t="str">
            <v>LIDESEM LTDA</v>
          </cell>
          <cell r="CC35" t="str">
            <v>JORGE CELIS ARELLANO</v>
          </cell>
          <cell r="CD35">
            <v>7852500</v>
          </cell>
          <cell r="CE35" t="str">
            <v>SI</v>
          </cell>
          <cell r="CF35" t="str">
            <v>INCOMPLETO</v>
          </cell>
          <cell r="CG35">
            <v>0</v>
          </cell>
          <cell r="CH35">
            <v>0</v>
          </cell>
          <cell r="CI35" t="str">
            <v>ADMISIBLE</v>
          </cell>
          <cell r="CJ35" t="str">
            <v>SIN OBSERVACIONES DE ADMISIBILIDAD</v>
          </cell>
          <cell r="CK35" t="str">
            <v>ANEXO 23 SIN REQUERIMIENTOS TECNICOS PERTENECIENTES A ALTO HOSPICIO</v>
          </cell>
          <cell r="CL35">
            <v>0</v>
          </cell>
          <cell r="CM35">
            <v>0</v>
          </cell>
          <cell r="CN35" t="str">
            <v>NO</v>
          </cell>
          <cell r="CO35">
            <v>0</v>
          </cell>
          <cell r="CP35">
            <v>0</v>
          </cell>
          <cell r="CQ35" t="str">
            <v>NO</v>
          </cell>
          <cell r="CR35" t="str">
            <v>JORGE ESCALONA</v>
          </cell>
          <cell r="CS35" t="str">
            <v xml:space="preserve">1. DE ADJUDICAR DEBE INCORPORAR PANTALLA O MONITOR DE LAS CAMARAS, LA CUAL DEBE QUEDAR EN PROPIEDAD DE LA INSTITUCIÓN.  
</v>
          </cell>
          <cell r="CT35" t="str">
            <v>SITUACIONAL</v>
          </cell>
          <cell r="CU35" t="str">
            <v>Iquique</v>
          </cell>
          <cell r="CV35">
            <v>8000000</v>
          </cell>
          <cell r="CW35">
            <v>8000000</v>
          </cell>
          <cell r="CX35">
            <v>0</v>
          </cell>
          <cell r="CY35">
            <v>0.78</v>
          </cell>
          <cell r="CZ35" t="str">
            <v>ELEGIBLE</v>
          </cell>
          <cell r="DA35">
            <v>0</v>
          </cell>
          <cell r="DB35">
            <v>8000000</v>
          </cell>
          <cell r="DC35">
            <v>8000000</v>
          </cell>
          <cell r="DD35">
            <v>0</v>
          </cell>
          <cell r="DE35" t="str">
            <v>NO ADJUDICADO</v>
          </cell>
          <cell r="DF35">
            <v>0</v>
          </cell>
          <cell r="DG35" t="str">
            <v/>
          </cell>
          <cell r="DH35" t="str">
            <v/>
          </cell>
          <cell r="DI35">
            <v>0</v>
          </cell>
          <cell r="DJ35">
            <v>0</v>
          </cell>
          <cell r="DK35">
            <v>0</v>
          </cell>
          <cell r="DL35">
            <v>0</v>
          </cell>
          <cell r="DM35">
            <v>0</v>
          </cell>
          <cell r="DN35">
            <v>27</v>
          </cell>
          <cell r="DO35" t="str">
            <v>NO ADJUDICADO</v>
          </cell>
          <cell r="DP35">
            <v>0</v>
          </cell>
          <cell r="DQ35">
            <v>0</v>
          </cell>
        </row>
        <row r="36">
          <cell r="D36">
            <v>28</v>
          </cell>
          <cell r="E36" t="str">
            <v>73.431.100-6</v>
          </cell>
          <cell r="F36" t="str">
            <v>CONTINUIDAD CAMARAS 11 DE MARZO</v>
          </cell>
          <cell r="G36" t="str">
            <v>JUNTA DE VECINOS 11 DE MARZO</v>
          </cell>
          <cell r="H36" t="str">
            <v>HABILITADO</v>
          </cell>
          <cell r="I36" t="str">
            <v>Validada</v>
          </cell>
          <cell r="J36">
            <v>42872.399745370371</v>
          </cell>
          <cell r="K36">
            <v>43916</v>
          </cell>
          <cell r="L36" t="str">
            <v>DIRECTIVA VIGENTE</v>
          </cell>
          <cell r="M36" t="str">
            <v>OK</v>
          </cell>
          <cell r="N36" t="str">
            <v>OK</v>
          </cell>
          <cell r="O36">
            <v>0</v>
          </cell>
          <cell r="P36">
            <v>28</v>
          </cell>
          <cell r="Q36">
            <v>0</v>
          </cell>
          <cell r="R36" t="str">
            <v>LOS NOGALES 3065</v>
          </cell>
          <cell r="S36" t="str">
            <v>Iquique</v>
          </cell>
          <cell r="T36" t="str">
            <v>Alto Hospicio</v>
          </cell>
          <cell r="U36">
            <v>7733716</v>
          </cell>
          <cell r="V36">
            <v>7733716</v>
          </cell>
          <cell r="W36" t="str">
            <v>JUNTADEVECINOS11MARZO@GMAIL.COM</v>
          </cell>
          <cell r="X36">
            <v>0</v>
          </cell>
          <cell r="Y36">
            <v>42820</v>
          </cell>
          <cell r="Z36">
            <v>43916</v>
          </cell>
          <cell r="AA36">
            <v>38453</v>
          </cell>
          <cell r="AB36">
            <v>1860244485</v>
          </cell>
          <cell r="AC36" t="str">
            <v>JUNTA DE VECINOS 11 DE MARZO</v>
          </cell>
          <cell r="AD36" t="str">
            <v>BANCO ESTADO DE CHILE</v>
          </cell>
          <cell r="AE36" t="str">
            <v>CUENTA DE AHORROS</v>
          </cell>
          <cell r="AF36">
            <v>0</v>
          </cell>
          <cell r="AG36" t="str">
            <v>HABILITADO</v>
          </cell>
          <cell r="AH36" t="str">
            <v>MARIA NIEVES CONDORI RODRIGUEZ</v>
          </cell>
          <cell r="AI36" t="str">
            <v>9.378.223-2</v>
          </cell>
          <cell r="AJ36" t="str">
            <v>Los Castaños N° 3066</v>
          </cell>
          <cell r="AK36">
            <v>7733716</v>
          </cell>
          <cell r="AL36">
            <v>7733716</v>
          </cell>
          <cell r="AM36" t="str">
            <v>JUNTADEVECINOS11DEMARZO@GMAIL.COM</v>
          </cell>
          <cell r="AN36" t="str">
            <v xml:space="preserve"> </v>
          </cell>
          <cell r="AO36" t="str">
            <v>NO</v>
          </cell>
          <cell r="AP36">
            <v>0</v>
          </cell>
          <cell r="AQ36" t="str">
            <v>HABILITADO</v>
          </cell>
          <cell r="AR36" t="str">
            <v>MARIA CONDORI RODRIGUEZ</v>
          </cell>
          <cell r="AS36" t="str">
            <v>9.378.223-2</v>
          </cell>
          <cell r="AT36">
            <v>0</v>
          </cell>
          <cell r="AU36">
            <v>0</v>
          </cell>
          <cell r="AV36">
            <v>0</v>
          </cell>
          <cell r="AW36">
            <v>0</v>
          </cell>
          <cell r="AX36">
            <v>0</v>
          </cell>
          <cell r="AY36" t="str">
            <v>NO</v>
          </cell>
          <cell r="AZ36">
            <v>0</v>
          </cell>
          <cell r="BA36">
            <v>0</v>
          </cell>
          <cell r="BB36">
            <v>0</v>
          </cell>
          <cell r="BC36">
            <v>0</v>
          </cell>
          <cell r="BD36">
            <v>0</v>
          </cell>
          <cell r="BE36">
            <v>0</v>
          </cell>
          <cell r="BF36">
            <v>0</v>
          </cell>
          <cell r="BG36">
            <v>0</v>
          </cell>
          <cell r="BH36" t="str">
            <v>IQUIQUE</v>
          </cell>
          <cell r="BI36" t="str">
            <v>ALTO HOSPICIO</v>
          </cell>
          <cell r="BJ36">
            <v>0</v>
          </cell>
          <cell r="BK36">
            <v>0</v>
          </cell>
          <cell r="BL36">
            <v>0</v>
          </cell>
          <cell r="BM36" t="e">
            <v>#VALUE!</v>
          </cell>
          <cell r="BN36" t="str">
            <v>CONTINUIDAD</v>
          </cell>
          <cell r="BO36" t="str">
            <v>SITUACIONAL</v>
          </cell>
          <cell r="BP36" t="str">
            <v>CAMARAS</v>
          </cell>
          <cell r="BQ36">
            <v>0</v>
          </cell>
          <cell r="BR36">
            <v>6</v>
          </cell>
          <cell r="BS36">
            <v>43009</v>
          </cell>
          <cell r="BT36">
            <v>43191</v>
          </cell>
          <cell r="BU36" t="str">
            <v>Reducir los indices de delincuencia, victimización y minimizar los factores de riesgo en la población de esta junta de vecinos, a través de la instalación de un sistema autónomo de cámaras de televigilancia vecinal. 15 CÁMARAS</v>
          </cell>
          <cell r="BV36">
            <v>0</v>
          </cell>
          <cell r="BW36">
            <v>8000000</v>
          </cell>
          <cell r="BX36">
            <v>0</v>
          </cell>
          <cell r="BY36">
            <v>0</v>
          </cell>
          <cell r="BZ36">
            <v>8000000</v>
          </cell>
          <cell r="CA36">
            <v>0</v>
          </cell>
          <cell r="CB36" t="str">
            <v>LIDESEM LTDA</v>
          </cell>
          <cell r="CC36" t="str">
            <v>JORGE CELIS ARELLANO</v>
          </cell>
          <cell r="CD36">
            <v>7852500</v>
          </cell>
          <cell r="CE36" t="str">
            <v>SI</v>
          </cell>
          <cell r="CF36" t="str">
            <v>INCOMPLETO</v>
          </cell>
          <cell r="CG36">
            <v>0</v>
          </cell>
          <cell r="CH36">
            <v>0</v>
          </cell>
          <cell r="CI36" t="str">
            <v>ADMISIBLE</v>
          </cell>
          <cell r="CJ36" t="str">
            <v>SIN OBSERVACIONES DE ADMISIBILIDAD</v>
          </cell>
          <cell r="CK36" t="str">
            <v>ANEXO 23 SIN REQUERIMIENTOS TECNICOS PERTENECIENTES A ALTO HOSPICIO</v>
          </cell>
          <cell r="CL36">
            <v>0</v>
          </cell>
          <cell r="CM36">
            <v>0</v>
          </cell>
          <cell r="CN36" t="str">
            <v>NO</v>
          </cell>
          <cell r="CO36">
            <v>0</v>
          </cell>
          <cell r="CP36">
            <v>0</v>
          </cell>
          <cell r="CQ36" t="str">
            <v>NO</v>
          </cell>
          <cell r="CR36" t="str">
            <v>JORGE ESCALONA</v>
          </cell>
          <cell r="CS36" t="str">
            <v xml:space="preserve">1. DE ADJUDICAR DEBE INCORPORAR PANTALLA O MONITOR DE LAS CAMARAS, LA CUAL DEBE QUEDAR EN PROPIEDAD DE LA INSTITUCIÓN.  
</v>
          </cell>
          <cell r="CT36" t="str">
            <v>SITUACIONAL</v>
          </cell>
          <cell r="CU36" t="str">
            <v>Iquique</v>
          </cell>
          <cell r="CV36">
            <v>8000000</v>
          </cell>
          <cell r="CW36">
            <v>8000000</v>
          </cell>
          <cell r="CX36">
            <v>0</v>
          </cell>
          <cell r="CY36">
            <v>0.71250000000000013</v>
          </cell>
          <cell r="CZ36" t="str">
            <v>ELEGIBLE</v>
          </cell>
          <cell r="DA36">
            <v>0</v>
          </cell>
          <cell r="DB36">
            <v>8000000</v>
          </cell>
          <cell r="DC36">
            <v>8000000</v>
          </cell>
          <cell r="DD36">
            <v>0</v>
          </cell>
          <cell r="DE36" t="str">
            <v>ADJUDICADO</v>
          </cell>
          <cell r="DF36">
            <v>0</v>
          </cell>
          <cell r="DG36" t="str">
            <v/>
          </cell>
          <cell r="DH36">
            <v>8000000</v>
          </cell>
          <cell r="DI36">
            <v>0</v>
          </cell>
          <cell r="DJ36" t="str">
            <v>ENTREGADO</v>
          </cell>
          <cell r="DK36">
            <v>0</v>
          </cell>
          <cell r="DL36">
            <v>0</v>
          </cell>
          <cell r="DM36">
            <v>0</v>
          </cell>
          <cell r="DN36">
            <v>28</v>
          </cell>
          <cell r="DO36" t="str">
            <v>ADJUDICADO</v>
          </cell>
          <cell r="DP36">
            <v>0</v>
          </cell>
          <cell r="DQ36">
            <v>0</v>
          </cell>
        </row>
        <row r="37">
          <cell r="D37">
            <v>29</v>
          </cell>
          <cell r="E37" t="str">
            <v>74.814.800-0</v>
          </cell>
          <cell r="F37" t="str">
            <v>CONTINUIDAD CAMARAS ZAPIGA 2</v>
          </cell>
          <cell r="G37" t="str">
            <v>JUNTA DE VECINOS ZAPIGA 2</v>
          </cell>
          <cell r="H37" t="str">
            <v>HABILITADO</v>
          </cell>
          <cell r="I37" t="str">
            <v>Validada</v>
          </cell>
          <cell r="J37">
            <v>42824.411296296297</v>
          </cell>
          <cell r="K37">
            <v>43555</v>
          </cell>
          <cell r="L37" t="str">
            <v>DIRECTIVA VIGENTE</v>
          </cell>
          <cell r="M37" t="str">
            <v>OK</v>
          </cell>
          <cell r="N37" t="str">
            <v>OK</v>
          </cell>
          <cell r="O37">
            <v>0</v>
          </cell>
          <cell r="P37">
            <v>29</v>
          </cell>
          <cell r="Q37">
            <v>0</v>
          </cell>
          <cell r="R37" t="str">
            <v>LOS ALMENDROS 2865</v>
          </cell>
          <cell r="S37" t="str">
            <v>Iquique</v>
          </cell>
          <cell r="T37" t="str">
            <v>Alto Hospicio</v>
          </cell>
          <cell r="U37">
            <v>495022</v>
          </cell>
          <cell r="V37">
            <v>84044298</v>
          </cell>
          <cell r="W37" t="str">
            <v>JJVVZAPIGA2@gmail.com</v>
          </cell>
          <cell r="X37">
            <v>0</v>
          </cell>
          <cell r="Y37">
            <v>42460</v>
          </cell>
          <cell r="Z37">
            <v>43555</v>
          </cell>
          <cell r="AA37">
            <v>34463</v>
          </cell>
          <cell r="AB37">
            <v>1860302671</v>
          </cell>
          <cell r="AC37" t="str">
            <v>JUNTA DE VECINOS ZAPIGA 2</v>
          </cell>
          <cell r="AD37" t="str">
            <v>BANCO ESTADO DE CHILE</v>
          </cell>
          <cell r="AE37" t="str">
            <v>CUENTA DE AHORROS</v>
          </cell>
          <cell r="AF37">
            <v>0</v>
          </cell>
          <cell r="AG37" t="str">
            <v>HABILITADO</v>
          </cell>
          <cell r="AH37" t="str">
            <v>CECILIA HAYDE ECHIVURO GODOY</v>
          </cell>
          <cell r="AI37" t="str">
            <v>10.008.378-7</v>
          </cell>
          <cell r="AJ37" t="str">
            <v>Naranjos N° 2873</v>
          </cell>
          <cell r="AK37">
            <v>84044298</v>
          </cell>
          <cell r="AL37">
            <v>84044298</v>
          </cell>
          <cell r="AM37" t="str">
            <v>JJVVZAPIGA2@gmail.com</v>
          </cell>
          <cell r="AN37" t="str">
            <v xml:space="preserve"> </v>
          </cell>
          <cell r="AO37" t="str">
            <v>NO</v>
          </cell>
          <cell r="AP37">
            <v>0</v>
          </cell>
          <cell r="AQ37" t="str">
            <v>HABILITADO</v>
          </cell>
          <cell r="AR37" t="str">
            <v>CECILIA ECHIVURO GODOY</v>
          </cell>
          <cell r="AS37" t="str">
            <v>10.008.378-7</v>
          </cell>
          <cell r="AT37">
            <v>0</v>
          </cell>
          <cell r="AU37">
            <v>0</v>
          </cell>
          <cell r="AV37">
            <v>0</v>
          </cell>
          <cell r="AW37">
            <v>0</v>
          </cell>
          <cell r="AX37">
            <v>0</v>
          </cell>
          <cell r="AY37" t="str">
            <v>NO</v>
          </cell>
          <cell r="AZ37">
            <v>0</v>
          </cell>
          <cell r="BA37">
            <v>0</v>
          </cell>
          <cell r="BB37">
            <v>0</v>
          </cell>
          <cell r="BC37">
            <v>0</v>
          </cell>
          <cell r="BD37">
            <v>0</v>
          </cell>
          <cell r="BE37">
            <v>0</v>
          </cell>
          <cell r="BF37">
            <v>0</v>
          </cell>
          <cell r="BG37">
            <v>0</v>
          </cell>
          <cell r="BH37" t="str">
            <v>IQUIQUE</v>
          </cell>
          <cell r="BI37" t="str">
            <v>ALTO HOSPICIO</v>
          </cell>
          <cell r="BJ37">
            <v>0</v>
          </cell>
          <cell r="BK37">
            <v>0</v>
          </cell>
          <cell r="BL37">
            <v>0</v>
          </cell>
          <cell r="BM37" t="e">
            <v>#VALUE!</v>
          </cell>
          <cell r="BN37" t="str">
            <v>CONTINUIDAD</v>
          </cell>
          <cell r="BO37" t="str">
            <v>SITUACIONAL</v>
          </cell>
          <cell r="BP37" t="str">
            <v>CAMARAS</v>
          </cell>
          <cell r="BQ37">
            <v>0</v>
          </cell>
          <cell r="BR37">
            <v>6</v>
          </cell>
          <cell r="BS37">
            <v>43009</v>
          </cell>
          <cell r="BT37">
            <v>43191</v>
          </cell>
          <cell r="BU37" t="str">
            <v>Reducir los indices de delincuencia, victimización y minimizar los factores de riesgo en la población de esta junta de vecinos, a través de la instalación de un sistema autónomo de cámaras de televigilancia vecinal. 15 CÁMARAS</v>
          </cell>
          <cell r="BV37">
            <v>0</v>
          </cell>
          <cell r="BW37">
            <v>8000000</v>
          </cell>
          <cell r="BX37">
            <v>0</v>
          </cell>
          <cell r="BY37">
            <v>0</v>
          </cell>
          <cell r="BZ37">
            <v>8000000</v>
          </cell>
          <cell r="CA37">
            <v>0</v>
          </cell>
          <cell r="CB37" t="str">
            <v>LIDESEM LTDA</v>
          </cell>
          <cell r="CC37" t="str">
            <v>JORGE CELIS ARELLANO</v>
          </cell>
          <cell r="CD37">
            <v>7852500</v>
          </cell>
          <cell r="CE37" t="str">
            <v>SI</v>
          </cell>
          <cell r="CF37" t="str">
            <v>INCOMPLETO</v>
          </cell>
          <cell r="CG37">
            <v>0</v>
          </cell>
          <cell r="CH37">
            <v>0</v>
          </cell>
          <cell r="CI37" t="str">
            <v>ADMISIBLE</v>
          </cell>
          <cell r="CJ37" t="str">
            <v>SIN OBSERVACIONES DE ADMISIBILIDAD</v>
          </cell>
          <cell r="CK37" t="str">
            <v>ANEXO 23 SIN REQUERIMIENTOS TECNICOS PERTENECIENTES A ALTO HOSPICIO</v>
          </cell>
          <cell r="CL37">
            <v>0</v>
          </cell>
          <cell r="CM37">
            <v>0</v>
          </cell>
          <cell r="CN37" t="str">
            <v>NO</v>
          </cell>
          <cell r="CO37">
            <v>0</v>
          </cell>
          <cell r="CP37">
            <v>0</v>
          </cell>
          <cell r="CQ37" t="str">
            <v>NO</v>
          </cell>
          <cell r="CR37" t="str">
            <v>JORGE ESCALONA</v>
          </cell>
          <cell r="CS37" t="str">
            <v xml:space="preserve">1. DE ADJUDICAR DEBE INCORPORAR PANTALLA O MONITOR DE LAS CAMARAS, LA CUAL DEBE QUEDAR EN PROPIEDAD DE LA INSTITUCIÓN.  
</v>
          </cell>
          <cell r="CT37" t="str">
            <v>SITUACIONAL</v>
          </cell>
          <cell r="CU37" t="str">
            <v>Iquique</v>
          </cell>
          <cell r="CV37">
            <v>8000000</v>
          </cell>
          <cell r="CW37">
            <v>8000000</v>
          </cell>
          <cell r="CX37">
            <v>0</v>
          </cell>
          <cell r="CY37">
            <v>0.71750000000000003</v>
          </cell>
          <cell r="CZ37" t="str">
            <v>ELEGIBLE</v>
          </cell>
          <cell r="DA37">
            <v>0</v>
          </cell>
          <cell r="DB37">
            <v>8000000</v>
          </cell>
          <cell r="DC37">
            <v>8000000</v>
          </cell>
          <cell r="DD37">
            <v>0</v>
          </cell>
          <cell r="DE37" t="str">
            <v>ADJUDICADO</v>
          </cell>
          <cell r="DF37">
            <v>0</v>
          </cell>
          <cell r="DG37" t="str">
            <v/>
          </cell>
          <cell r="DH37">
            <v>8000000</v>
          </cell>
          <cell r="DI37">
            <v>0</v>
          </cell>
          <cell r="DJ37" t="str">
            <v>ENTREGADO</v>
          </cell>
          <cell r="DK37">
            <v>0</v>
          </cell>
          <cell r="DL37">
            <v>0</v>
          </cell>
          <cell r="DM37">
            <v>0</v>
          </cell>
          <cell r="DN37">
            <v>29</v>
          </cell>
          <cell r="DO37" t="str">
            <v>ENTREGADO</v>
          </cell>
          <cell r="DP37">
            <v>0</v>
          </cell>
          <cell r="DQ37">
            <v>0</v>
          </cell>
        </row>
        <row r="38">
          <cell r="D38">
            <v>30</v>
          </cell>
          <cell r="E38" t="str">
            <v>65.570.370-5</v>
          </cell>
          <cell r="F38" t="str">
            <v>CAMARAS VILLA 16 DE JULIO</v>
          </cell>
          <cell r="G38" t="str">
            <v>JUNTA DE VECINOS VILLA 16 DE JULIO</v>
          </cell>
          <cell r="H38" t="str">
            <v>HABILITADO</v>
          </cell>
          <cell r="I38" t="str">
            <v>Validada</v>
          </cell>
          <cell r="J38">
            <v>42870.395231481481</v>
          </cell>
          <cell r="K38">
            <v>43561</v>
          </cell>
          <cell r="L38" t="str">
            <v>DIRECTIVA VIGENTE</v>
          </cell>
          <cell r="M38" t="str">
            <v>OK</v>
          </cell>
          <cell r="N38" t="str">
            <v>OK</v>
          </cell>
          <cell r="O38">
            <v>0</v>
          </cell>
          <cell r="P38">
            <v>30</v>
          </cell>
          <cell r="Q38">
            <v>0</v>
          </cell>
          <cell r="R38" t="str">
            <v>calle 1 3564</v>
          </cell>
          <cell r="S38" t="str">
            <v>Iquique</v>
          </cell>
          <cell r="T38" t="str">
            <v>Alto Hospicio</v>
          </cell>
          <cell r="U38">
            <v>0</v>
          </cell>
          <cell r="V38">
            <v>993097657</v>
          </cell>
          <cell r="W38" t="str">
            <v>juntadevecinos16dejulio@gmail.com</v>
          </cell>
          <cell r="X38">
            <v>0</v>
          </cell>
          <cell r="Y38">
            <v>42466</v>
          </cell>
          <cell r="Z38">
            <v>43561</v>
          </cell>
          <cell r="AA38">
            <v>37629</v>
          </cell>
          <cell r="AB38">
            <v>1860226800</v>
          </cell>
          <cell r="AC38" t="str">
            <v>junta de vecinos villa 16 de julio</v>
          </cell>
          <cell r="AD38" t="str">
            <v>BANCO ESTADO DE CHILE</v>
          </cell>
          <cell r="AE38" t="str">
            <v>CUENTA DE AHORROS</v>
          </cell>
          <cell r="AF38">
            <v>0</v>
          </cell>
          <cell r="AG38" t="str">
            <v>HABILITADO</v>
          </cell>
          <cell r="AH38" t="str">
            <v>robert eduardo vicencio rojas</v>
          </cell>
          <cell r="AI38" t="str">
            <v>17.472.501-2</v>
          </cell>
          <cell r="AJ38" t="str">
            <v>calle 1 3564</v>
          </cell>
          <cell r="AK38">
            <v>0</v>
          </cell>
          <cell r="AL38">
            <v>993097657</v>
          </cell>
          <cell r="AM38" t="str">
            <v>juntadevecinos16dejulio@gmail.com</v>
          </cell>
          <cell r="AN38" t="str">
            <v xml:space="preserve"> </v>
          </cell>
          <cell r="AO38" t="str">
            <v>NO</v>
          </cell>
          <cell r="AP38">
            <v>0</v>
          </cell>
          <cell r="AQ38" t="str">
            <v>HABILITADO</v>
          </cell>
          <cell r="AR38" t="str">
            <v>ROBERT VICENCIO ROJAS</v>
          </cell>
          <cell r="AS38" t="str">
            <v>17.472.501-2</v>
          </cell>
          <cell r="AT38">
            <v>0</v>
          </cell>
          <cell r="AU38">
            <v>0</v>
          </cell>
          <cell r="AV38">
            <v>0</v>
          </cell>
          <cell r="AW38">
            <v>0</v>
          </cell>
          <cell r="AX38">
            <v>0</v>
          </cell>
          <cell r="AY38" t="str">
            <v>NO</v>
          </cell>
          <cell r="AZ38">
            <v>0</v>
          </cell>
          <cell r="BA38">
            <v>0</v>
          </cell>
          <cell r="BB38">
            <v>0</v>
          </cell>
          <cell r="BC38">
            <v>0</v>
          </cell>
          <cell r="BD38">
            <v>0</v>
          </cell>
          <cell r="BE38">
            <v>0</v>
          </cell>
          <cell r="BF38">
            <v>0</v>
          </cell>
          <cell r="BG38">
            <v>0</v>
          </cell>
          <cell r="BH38" t="str">
            <v>IQUIQUE</v>
          </cell>
          <cell r="BI38" t="str">
            <v>ALTO HOSPICIO</v>
          </cell>
          <cell r="BJ38">
            <v>0</v>
          </cell>
          <cell r="BK38">
            <v>0</v>
          </cell>
          <cell r="BL38">
            <v>0</v>
          </cell>
          <cell r="BM38" t="e">
            <v>#VALUE!</v>
          </cell>
          <cell r="BN38" t="str">
            <v>CONTINUIDAD</v>
          </cell>
          <cell r="BO38" t="str">
            <v>SITUACIONAL</v>
          </cell>
          <cell r="BP38" t="str">
            <v>CAMARAS</v>
          </cell>
          <cell r="BQ38">
            <v>0</v>
          </cell>
          <cell r="BR38">
            <v>6</v>
          </cell>
          <cell r="BS38">
            <v>43009</v>
          </cell>
          <cell r="BT38">
            <v>43191</v>
          </cell>
          <cell r="BU38" t="str">
            <v>Reducir los indices de delincuencia, victimización y minimizar los factores de riesgo en la población de esta junta de vecinos, a través de la instalación de un sistema autónomo de cámaras de televigilancia vecinal. 15 CÁMARAS</v>
          </cell>
          <cell r="BV38">
            <v>0</v>
          </cell>
          <cell r="BW38">
            <v>8000000</v>
          </cell>
          <cell r="BX38">
            <v>0</v>
          </cell>
          <cell r="BY38">
            <v>0</v>
          </cell>
          <cell r="BZ38">
            <v>8000000</v>
          </cell>
          <cell r="CA38">
            <v>0</v>
          </cell>
          <cell r="CB38" t="str">
            <v>LIDESEM LTDA</v>
          </cell>
          <cell r="CC38" t="str">
            <v>JORGE CELIS ARELLANO</v>
          </cell>
          <cell r="CD38">
            <v>7852500</v>
          </cell>
          <cell r="CE38" t="str">
            <v>SI</v>
          </cell>
          <cell r="CF38" t="str">
            <v>INCOMPLETO</v>
          </cell>
          <cell r="CG38">
            <v>0</v>
          </cell>
          <cell r="CH38">
            <v>0</v>
          </cell>
          <cell r="CI38" t="str">
            <v>ADMISIBLE</v>
          </cell>
          <cell r="CJ38" t="str">
            <v>SIN OBSERVACIONES DE ADMISIBILIDAD</v>
          </cell>
          <cell r="CK38" t="str">
            <v>ANEXO 23 SIN REQUERIMIENTOS TECNICOS PERTENECIENTES A ALTO HOSPICIO</v>
          </cell>
          <cell r="CL38">
            <v>0</v>
          </cell>
          <cell r="CM38">
            <v>0</v>
          </cell>
          <cell r="CN38" t="str">
            <v>NO</v>
          </cell>
          <cell r="CO38">
            <v>0</v>
          </cell>
          <cell r="CP38">
            <v>0</v>
          </cell>
          <cell r="CQ38" t="str">
            <v>NO</v>
          </cell>
          <cell r="CR38" t="str">
            <v>JORGE ESCALONA</v>
          </cell>
          <cell r="CS38" t="str">
            <v xml:space="preserve">1. DE ADJUDICAR DEBE INCORPORAR PANTALLA O MONITOR DE LAS CAMARAS, LA CUAL DEBE QUEDAR EN PROPIEDAD DE LA INSTITUCIÓN.  
</v>
          </cell>
          <cell r="CT38" t="str">
            <v>SITUACIONAL</v>
          </cell>
          <cell r="CU38" t="str">
            <v>Iquique</v>
          </cell>
          <cell r="CV38">
            <v>8000000</v>
          </cell>
          <cell r="CW38">
            <v>8000000</v>
          </cell>
          <cell r="CX38">
            <v>0</v>
          </cell>
          <cell r="CY38">
            <v>0.78</v>
          </cell>
          <cell r="CZ38" t="str">
            <v>ELEGIBLE</v>
          </cell>
          <cell r="DA38">
            <v>0</v>
          </cell>
          <cell r="DB38">
            <v>8000000</v>
          </cell>
          <cell r="DC38">
            <v>8000000</v>
          </cell>
          <cell r="DD38">
            <v>0</v>
          </cell>
          <cell r="DE38" t="str">
            <v>ADJUDICADO</v>
          </cell>
          <cell r="DF38">
            <v>0</v>
          </cell>
          <cell r="DG38" t="str">
            <v/>
          </cell>
          <cell r="DH38">
            <v>8000000</v>
          </cell>
          <cell r="DI38">
            <v>0</v>
          </cell>
          <cell r="DJ38" t="str">
            <v>ENTREGADO</v>
          </cell>
          <cell r="DK38">
            <v>0</v>
          </cell>
          <cell r="DL38">
            <v>0</v>
          </cell>
          <cell r="DM38">
            <v>0</v>
          </cell>
          <cell r="DN38">
            <v>30</v>
          </cell>
          <cell r="DO38" t="str">
            <v>ENTREGADO</v>
          </cell>
          <cell r="DP38">
            <v>0</v>
          </cell>
          <cell r="DQ38">
            <v>0</v>
          </cell>
        </row>
        <row r="39">
          <cell r="D39">
            <v>31</v>
          </cell>
          <cell r="E39" t="str">
            <v>74.814.600-8</v>
          </cell>
          <cell r="F39" t="str">
            <v>CAMARAS CONTINUIDAD URBINA 1</v>
          </cell>
          <cell r="G39" t="str">
            <v>JUNTA DE VECINOS URBINA 1</v>
          </cell>
          <cell r="H39" t="str">
            <v>INHABILITADO</v>
          </cell>
          <cell r="I39" t="str">
            <v>Validada</v>
          </cell>
          <cell r="J39">
            <v>42824.418761574074</v>
          </cell>
          <cell r="K39">
            <v>43414</v>
          </cell>
          <cell r="L39" t="str">
            <v>DIRECTIVA VIGENTE</v>
          </cell>
          <cell r="M39" t="str">
            <v>OK</v>
          </cell>
          <cell r="N39" t="str">
            <v>OK</v>
          </cell>
          <cell r="O39">
            <v>0</v>
          </cell>
          <cell r="P39">
            <v>31</v>
          </cell>
          <cell r="Q39">
            <v>0</v>
          </cell>
          <cell r="R39" t="str">
            <v>MANZANA G-1</v>
          </cell>
          <cell r="S39" t="str">
            <v>Iquique</v>
          </cell>
          <cell r="T39" t="str">
            <v>Alto Hospicio</v>
          </cell>
          <cell r="U39">
            <v>0</v>
          </cell>
          <cell r="V39">
            <v>95109401</v>
          </cell>
          <cell r="W39" t="str">
            <v>Juntadevecinosurbina1@gmail.com</v>
          </cell>
          <cell r="X39">
            <v>0</v>
          </cell>
          <cell r="Y39">
            <v>42318</v>
          </cell>
          <cell r="Z39">
            <v>43414</v>
          </cell>
          <cell r="AA39">
            <v>38488</v>
          </cell>
          <cell r="AB39">
            <v>1365950632</v>
          </cell>
          <cell r="AC39" t="str">
            <v>JUNTA DE VECINOS URBINA 1</v>
          </cell>
          <cell r="AD39" t="str">
            <v>BANCO ESTADO DE CHILE</v>
          </cell>
          <cell r="AE39" t="str">
            <v>CUENTA DE AHORROS</v>
          </cell>
          <cell r="AF39">
            <v>0</v>
          </cell>
          <cell r="AG39" t="str">
            <v>INHABILITADO</v>
          </cell>
          <cell r="AH39" t="str">
            <v>Silvia del Carmen Pérez Aquivequi</v>
          </cell>
          <cell r="AI39" t="str">
            <v>9.647.287-0</v>
          </cell>
          <cell r="AJ39" t="str">
            <v>9.647.287-0</v>
          </cell>
          <cell r="AK39">
            <v>0</v>
          </cell>
          <cell r="AL39">
            <v>95109401</v>
          </cell>
          <cell r="AM39" t="str">
            <v>Juntadevecinosurbina1@gmail.com</v>
          </cell>
          <cell r="AN39" t="str">
            <v xml:space="preserve"> </v>
          </cell>
          <cell r="AO39" t="str">
            <v>NO</v>
          </cell>
          <cell r="AP39">
            <v>0</v>
          </cell>
          <cell r="AQ39" t="str">
            <v>INHABILITADO</v>
          </cell>
          <cell r="AR39" t="str">
            <v xml:space="preserve">SILVIA DEL CARMEN PEREZ AQUIVEQUI </v>
          </cell>
          <cell r="AS39" t="str">
            <v>9.647.287-0</v>
          </cell>
          <cell r="AT39" t="str">
            <v>MANZANA G-1</v>
          </cell>
          <cell r="AU39">
            <v>0</v>
          </cell>
          <cell r="AV39">
            <v>95109401</v>
          </cell>
          <cell r="AW39" t="str">
            <v>JUNTADEVECINOSURBINA1@GMAIL.COM</v>
          </cell>
          <cell r="AX39">
            <v>0</v>
          </cell>
          <cell r="AY39" t="str">
            <v>NO</v>
          </cell>
          <cell r="AZ39">
            <v>0</v>
          </cell>
          <cell r="BA39">
            <v>0</v>
          </cell>
          <cell r="BB39">
            <v>0</v>
          </cell>
          <cell r="BC39">
            <v>0</v>
          </cell>
          <cell r="BD39">
            <v>0</v>
          </cell>
          <cell r="BE39">
            <v>0</v>
          </cell>
          <cell r="BF39">
            <v>0</v>
          </cell>
          <cell r="BG39">
            <v>0</v>
          </cell>
          <cell r="BH39">
            <v>0</v>
          </cell>
          <cell r="BI39">
            <v>0</v>
          </cell>
          <cell r="BJ39">
            <v>0</v>
          </cell>
          <cell r="BK39">
            <v>750</v>
          </cell>
          <cell r="BL39">
            <v>20000</v>
          </cell>
          <cell r="BM39">
            <v>0</v>
          </cell>
          <cell r="BN39" t="str">
            <v>CONTINUIDAD</v>
          </cell>
          <cell r="BO39" t="str">
            <v>SITUACIONAL</v>
          </cell>
          <cell r="BP39" t="str">
            <v>CAMARAS</v>
          </cell>
          <cell r="BQ39">
            <v>0</v>
          </cell>
          <cell r="BR39">
            <v>6</v>
          </cell>
          <cell r="BS39">
            <v>43009</v>
          </cell>
          <cell r="BT39">
            <v>43191</v>
          </cell>
          <cell r="BU39" t="str">
            <v xml:space="preserve">INSTALACIÓN DE CAMARAS DE TELEVIGILANCIA PARA REDUCIR INDICES DE DELINCUENCIA </v>
          </cell>
          <cell r="BV39">
            <v>0</v>
          </cell>
          <cell r="BW39">
            <v>8000000</v>
          </cell>
          <cell r="BX39">
            <v>0</v>
          </cell>
          <cell r="BY39">
            <v>0</v>
          </cell>
          <cell r="BZ39">
            <v>8000000</v>
          </cell>
          <cell r="CA39">
            <v>0</v>
          </cell>
          <cell r="CB39" t="str">
            <v>LIDESEM LTDA</v>
          </cell>
          <cell r="CC39" t="str">
            <v>JORGE CELIS ARELLANO</v>
          </cell>
          <cell r="CD39">
            <v>7852500</v>
          </cell>
          <cell r="CE39" t="str">
            <v>SI</v>
          </cell>
          <cell r="CF39" t="str">
            <v>INCOMPLETO</v>
          </cell>
          <cell r="CG39">
            <v>0</v>
          </cell>
          <cell r="CH39">
            <v>0</v>
          </cell>
          <cell r="CI39" t="str">
            <v>INADMISIBLE</v>
          </cell>
          <cell r="CJ39" t="str">
            <v>INSTITUCIÓN INHABILITADA</v>
          </cell>
          <cell r="CK39">
            <v>0</v>
          </cell>
          <cell r="CL39">
            <v>0</v>
          </cell>
          <cell r="CM39">
            <v>0</v>
          </cell>
          <cell r="CN39" t="str">
            <v>NO</v>
          </cell>
          <cell r="CO39">
            <v>0</v>
          </cell>
          <cell r="CP39">
            <v>0</v>
          </cell>
          <cell r="CQ39">
            <v>0</v>
          </cell>
          <cell r="CR39">
            <v>0</v>
          </cell>
          <cell r="CS39">
            <v>0</v>
          </cell>
          <cell r="CT39">
            <v>0</v>
          </cell>
          <cell r="CU39">
            <v>0</v>
          </cell>
          <cell r="CV39">
            <v>0</v>
          </cell>
          <cell r="CW39">
            <v>0</v>
          </cell>
          <cell r="CX39">
            <v>0</v>
          </cell>
          <cell r="CY39" t="str">
            <v/>
          </cell>
          <cell r="CZ39" t="str">
            <v>INADMISIBLE</v>
          </cell>
          <cell r="DA39">
            <v>0</v>
          </cell>
          <cell r="DB39">
            <v>0</v>
          </cell>
          <cell r="DC39">
            <v>0</v>
          </cell>
          <cell r="DD39">
            <v>0</v>
          </cell>
          <cell r="DE39">
            <v>0</v>
          </cell>
          <cell r="DF39">
            <v>0</v>
          </cell>
          <cell r="DG39" t="str">
            <v/>
          </cell>
          <cell r="DH39" t="str">
            <v/>
          </cell>
          <cell r="DI39">
            <v>0</v>
          </cell>
          <cell r="DJ39">
            <v>0</v>
          </cell>
          <cell r="DK39">
            <v>0</v>
          </cell>
          <cell r="DL39">
            <v>0</v>
          </cell>
          <cell r="DM39">
            <v>0</v>
          </cell>
          <cell r="DN39">
            <v>31</v>
          </cell>
          <cell r="DO39" t="str">
            <v>INADMISIBLE</v>
          </cell>
          <cell r="DP39">
            <v>0</v>
          </cell>
          <cell r="DQ39">
            <v>0</v>
          </cell>
        </row>
        <row r="40">
          <cell r="D40">
            <v>32</v>
          </cell>
          <cell r="E40" t="str">
            <v>75.963.490-k</v>
          </cell>
          <cell r="F40" t="str">
            <v>CAMARAS TARAPACA</v>
          </cell>
          <cell r="G40" t="str">
            <v>JUNTA VECINAL TARAPACÁ</v>
          </cell>
          <cell r="H40" t="str">
            <v>HABILITADO</v>
          </cell>
          <cell r="I40" t="str">
            <v>Validada</v>
          </cell>
          <cell r="J40">
            <v>42852.396504629629</v>
          </cell>
          <cell r="K40">
            <v>43390</v>
          </cell>
          <cell r="L40" t="str">
            <v>DIRECTIVA VIGENTE</v>
          </cell>
          <cell r="M40" t="str">
            <v>OK</v>
          </cell>
          <cell r="N40" t="str">
            <v>OK</v>
          </cell>
          <cell r="O40">
            <v>0</v>
          </cell>
          <cell r="P40">
            <v>32</v>
          </cell>
          <cell r="Q40">
            <v>0</v>
          </cell>
          <cell r="R40" t="str">
            <v>Santa Rosa 3700</v>
          </cell>
          <cell r="S40" t="str">
            <v>Iquique</v>
          </cell>
          <cell r="T40" t="str">
            <v>Alto Hospicio</v>
          </cell>
          <cell r="U40">
            <v>989465859</v>
          </cell>
          <cell r="V40">
            <v>989465859</v>
          </cell>
          <cell r="W40" t="str">
            <v>jvtarapaca@gmail.com</v>
          </cell>
          <cell r="X40">
            <v>0</v>
          </cell>
          <cell r="Y40">
            <v>42294</v>
          </cell>
          <cell r="Z40">
            <v>43390</v>
          </cell>
          <cell r="AA40">
            <v>35814</v>
          </cell>
          <cell r="AB40">
            <v>1870572278</v>
          </cell>
          <cell r="AC40" t="str">
            <v>Junta de Vecinos Tarapacá</v>
          </cell>
          <cell r="AD40" t="str">
            <v>BANCO ESTADO DE CHILE</v>
          </cell>
          <cell r="AE40" t="str">
            <v>CUENTA DE AHORROS</v>
          </cell>
          <cell r="AF40">
            <v>0</v>
          </cell>
          <cell r="AG40" t="str">
            <v>HABILITADO</v>
          </cell>
          <cell r="AH40" t="str">
            <v>Fernando Antonio Roco Montoya</v>
          </cell>
          <cell r="AI40" t="str">
            <v>6.989.885-8</v>
          </cell>
          <cell r="AJ40" t="str">
            <v>Santa Rosa 3704</v>
          </cell>
          <cell r="AK40">
            <v>989465859</v>
          </cell>
          <cell r="AL40">
            <v>989465859</v>
          </cell>
          <cell r="AM40" t="str">
            <v>faroco_m@yahoo.es</v>
          </cell>
          <cell r="AN40" t="str">
            <v xml:space="preserve"> </v>
          </cell>
          <cell r="AO40" t="str">
            <v>NO</v>
          </cell>
          <cell r="AP40">
            <v>0</v>
          </cell>
          <cell r="AQ40" t="str">
            <v>HABILITADO</v>
          </cell>
          <cell r="AR40" t="str">
            <v>FERNANDO ROCO MONTOYA</v>
          </cell>
          <cell r="AS40" t="str">
            <v>6.989.885-8</v>
          </cell>
          <cell r="AT40">
            <v>0</v>
          </cell>
          <cell r="AU40">
            <v>0</v>
          </cell>
          <cell r="AV40">
            <v>0</v>
          </cell>
          <cell r="AW40">
            <v>0</v>
          </cell>
          <cell r="AX40">
            <v>0</v>
          </cell>
          <cell r="AY40" t="str">
            <v>NO</v>
          </cell>
          <cell r="AZ40">
            <v>0</v>
          </cell>
          <cell r="BA40">
            <v>0</v>
          </cell>
          <cell r="BB40">
            <v>0</v>
          </cell>
          <cell r="BC40">
            <v>0</v>
          </cell>
          <cell r="BD40">
            <v>0</v>
          </cell>
          <cell r="BE40">
            <v>0</v>
          </cell>
          <cell r="BF40">
            <v>0</v>
          </cell>
          <cell r="BG40">
            <v>0</v>
          </cell>
          <cell r="BH40" t="str">
            <v>IQUIQUE</v>
          </cell>
          <cell r="BI40" t="str">
            <v>ALTO HOSPICIO</v>
          </cell>
          <cell r="BJ40">
            <v>0</v>
          </cell>
          <cell r="BK40">
            <v>0</v>
          </cell>
          <cell r="BL40">
            <v>0</v>
          </cell>
          <cell r="BM40" t="e">
            <v>#VALUE!</v>
          </cell>
          <cell r="BN40" t="str">
            <v>CONTINUIDAD</v>
          </cell>
          <cell r="BO40" t="str">
            <v>SITUACIONAL</v>
          </cell>
          <cell r="BP40" t="str">
            <v>CAMARAS</v>
          </cell>
          <cell r="BQ40">
            <v>0</v>
          </cell>
          <cell r="BR40">
            <v>6</v>
          </cell>
          <cell r="BS40">
            <v>43009</v>
          </cell>
          <cell r="BT40">
            <v>43191</v>
          </cell>
          <cell r="BU40">
            <v>0</v>
          </cell>
          <cell r="BV40">
            <v>0</v>
          </cell>
          <cell r="BW40">
            <v>8000000</v>
          </cell>
          <cell r="BX40">
            <v>0</v>
          </cell>
          <cell r="BY40">
            <v>0</v>
          </cell>
          <cell r="BZ40">
            <v>8000000</v>
          </cell>
          <cell r="CA40">
            <v>0</v>
          </cell>
          <cell r="CB40" t="str">
            <v>LIDESEM LTDA</v>
          </cell>
          <cell r="CC40" t="str">
            <v>JORGE CELIS ARELLANO</v>
          </cell>
          <cell r="CD40">
            <v>7852500</v>
          </cell>
          <cell r="CE40" t="str">
            <v>SI</v>
          </cell>
          <cell r="CF40" t="str">
            <v>INCOMPLETO</v>
          </cell>
          <cell r="CG40">
            <v>0</v>
          </cell>
          <cell r="CH40">
            <v>0</v>
          </cell>
          <cell r="CI40" t="str">
            <v>ADMISIBLE</v>
          </cell>
          <cell r="CJ40" t="str">
            <v>SIN OBSERVACIONES DE ADMISIBILIDAD</v>
          </cell>
          <cell r="CK40" t="str">
            <v>ANEXO 23 SIN REQUERIMIENTOS TECNICOS PERTENECIENTES A ALTO HOSPICIO</v>
          </cell>
          <cell r="CL40">
            <v>0</v>
          </cell>
          <cell r="CM40">
            <v>0</v>
          </cell>
          <cell r="CN40" t="str">
            <v>NO</v>
          </cell>
          <cell r="CO40">
            <v>0</v>
          </cell>
          <cell r="CP40">
            <v>0</v>
          </cell>
          <cell r="CQ40" t="str">
            <v>NO</v>
          </cell>
          <cell r="CR40" t="str">
            <v>JORGE ESCALONA</v>
          </cell>
          <cell r="CS40" t="str">
            <v xml:space="preserve">1. DE ADJUDICAR DEBE INCORPORAR PANTALLA O MONITOR DE LAS CAMARAS, LA CUAL DEBE QUEDAR EN PROPIEDAD DE LA INSTITUCIÓN.  
</v>
          </cell>
          <cell r="CT40" t="str">
            <v>SITUACIONAL</v>
          </cell>
          <cell r="CU40" t="str">
            <v>Iquique</v>
          </cell>
          <cell r="CV40">
            <v>8000000</v>
          </cell>
          <cell r="CW40">
            <v>8000000</v>
          </cell>
          <cell r="CX40">
            <v>0</v>
          </cell>
          <cell r="CY40">
            <v>0.78</v>
          </cell>
          <cell r="CZ40" t="str">
            <v>ELEGIBLE</v>
          </cell>
          <cell r="DA40">
            <v>0</v>
          </cell>
          <cell r="DB40">
            <v>8000000</v>
          </cell>
          <cell r="DC40">
            <v>8000000</v>
          </cell>
          <cell r="DD40">
            <v>0</v>
          </cell>
          <cell r="DE40" t="str">
            <v>NO ADJUDICADO</v>
          </cell>
          <cell r="DF40">
            <v>0</v>
          </cell>
          <cell r="DG40" t="str">
            <v/>
          </cell>
          <cell r="DH40" t="str">
            <v/>
          </cell>
          <cell r="DI40">
            <v>0</v>
          </cell>
          <cell r="DJ40">
            <v>0</v>
          </cell>
          <cell r="DK40">
            <v>0</v>
          </cell>
          <cell r="DL40">
            <v>0</v>
          </cell>
          <cell r="DM40">
            <v>0</v>
          </cell>
          <cell r="DN40">
            <v>32</v>
          </cell>
          <cell r="DO40" t="str">
            <v>NO ADJUDICADO</v>
          </cell>
          <cell r="DP40">
            <v>0</v>
          </cell>
          <cell r="DQ40">
            <v>0</v>
          </cell>
        </row>
        <row r="41">
          <cell r="D41">
            <v>33</v>
          </cell>
          <cell r="E41" t="str">
            <v>65.264.930-0</v>
          </cell>
          <cell r="F41" t="str">
            <v>CONTINUIDAD CAMARAS SOL NACIENTE DE LA PAMPA</v>
          </cell>
          <cell r="G41" t="str">
            <v>JUNTA DE VECINOS SOL NACIENTE LA PAMPA</v>
          </cell>
          <cell r="H41" t="str">
            <v>HABILITADO</v>
          </cell>
          <cell r="I41" t="str">
            <v>Validada</v>
          </cell>
          <cell r="J41">
            <v>42824.428032407406</v>
          </cell>
          <cell r="K41">
            <v>43398</v>
          </cell>
          <cell r="L41" t="str">
            <v>DIRECTIVA VIGENTE</v>
          </cell>
          <cell r="M41" t="str">
            <v>OK</v>
          </cell>
          <cell r="N41" t="str">
            <v>OK</v>
          </cell>
          <cell r="O41">
            <v>0</v>
          </cell>
          <cell r="P41">
            <v>33</v>
          </cell>
          <cell r="Q41">
            <v>0</v>
          </cell>
          <cell r="R41" t="str">
            <v>avenida francia manzana 40 sito 3</v>
          </cell>
          <cell r="S41" t="str">
            <v>Iquique</v>
          </cell>
          <cell r="T41" t="str">
            <v>Alto Hospicio</v>
          </cell>
          <cell r="U41">
            <v>0</v>
          </cell>
          <cell r="V41">
            <v>74656113</v>
          </cell>
          <cell r="W41" t="str">
            <v>jvecinalsolnacientedelapampa@gmail.com</v>
          </cell>
          <cell r="X41">
            <v>0</v>
          </cell>
          <cell r="Y41">
            <v>42302</v>
          </cell>
          <cell r="Z41">
            <v>43398</v>
          </cell>
          <cell r="AA41">
            <v>38439</v>
          </cell>
          <cell r="AB41">
            <v>1860182366</v>
          </cell>
          <cell r="AC41" t="str">
            <v>junta de vecinos sol naciente la pampa</v>
          </cell>
          <cell r="AD41" t="str">
            <v>BANCO ESTADO DE CHILE</v>
          </cell>
          <cell r="AE41" t="str">
            <v>CUENTA DE AHORROS</v>
          </cell>
          <cell r="AF41">
            <v>0</v>
          </cell>
          <cell r="AG41" t="str">
            <v>HABILITADO</v>
          </cell>
          <cell r="AH41" t="str">
            <v>rosa elena gonzalez rivera</v>
          </cell>
          <cell r="AI41" t="str">
            <v>9.989.373-7</v>
          </cell>
          <cell r="AJ41" t="str">
            <v>avenida francia manzana 40 sito 3</v>
          </cell>
          <cell r="AK41">
            <v>0</v>
          </cell>
          <cell r="AL41">
            <v>74656113</v>
          </cell>
          <cell r="AM41" t="str">
            <v>jvsolnacientelapampa@gmail.com</v>
          </cell>
          <cell r="AN41" t="str">
            <v xml:space="preserve"> </v>
          </cell>
          <cell r="AO41" t="str">
            <v>NO</v>
          </cell>
          <cell r="AP41">
            <v>0</v>
          </cell>
          <cell r="AQ41" t="str">
            <v>HABILITADO</v>
          </cell>
          <cell r="AR41" t="str">
            <v>ROSA GONZALEZ RIVERA</v>
          </cell>
          <cell r="AS41" t="str">
            <v>9.989.373-7</v>
          </cell>
          <cell r="AT41">
            <v>0</v>
          </cell>
          <cell r="AU41">
            <v>0</v>
          </cell>
          <cell r="AV41">
            <v>0</v>
          </cell>
          <cell r="AW41">
            <v>0</v>
          </cell>
          <cell r="AX41">
            <v>0</v>
          </cell>
          <cell r="AY41" t="str">
            <v>NO</v>
          </cell>
          <cell r="AZ41">
            <v>0</v>
          </cell>
          <cell r="BA41">
            <v>0</v>
          </cell>
          <cell r="BB41">
            <v>0</v>
          </cell>
          <cell r="BC41">
            <v>0</v>
          </cell>
          <cell r="BD41">
            <v>0</v>
          </cell>
          <cell r="BE41">
            <v>0</v>
          </cell>
          <cell r="BF41">
            <v>0</v>
          </cell>
          <cell r="BG41">
            <v>0</v>
          </cell>
          <cell r="BH41" t="str">
            <v>IQUIQUE</v>
          </cell>
          <cell r="BI41" t="str">
            <v>ALTO HOSPICIO</v>
          </cell>
          <cell r="BJ41">
            <v>0</v>
          </cell>
          <cell r="BK41">
            <v>0</v>
          </cell>
          <cell r="BL41">
            <v>0</v>
          </cell>
          <cell r="BM41" t="e">
            <v>#VALUE!</v>
          </cell>
          <cell r="BN41" t="str">
            <v>CONTINUIDAD</v>
          </cell>
          <cell r="BO41" t="str">
            <v>SITUACIONAL</v>
          </cell>
          <cell r="BP41" t="str">
            <v>CAMARAS</v>
          </cell>
          <cell r="BQ41">
            <v>0</v>
          </cell>
          <cell r="BR41">
            <v>6</v>
          </cell>
          <cell r="BS41">
            <v>43009</v>
          </cell>
          <cell r="BT41">
            <v>43191</v>
          </cell>
          <cell r="BU41" t="str">
            <v>Reducir los indices de delincuencia, victimización y minimizar los factores de riesgo en la población de esta junta de vecinos, a través de la instalación de un sistema autónomo de cámaras de televigilancia vecinal. 15 CÁMARAS</v>
          </cell>
          <cell r="BV41">
            <v>0</v>
          </cell>
          <cell r="BW41">
            <v>8000000</v>
          </cell>
          <cell r="BX41">
            <v>0</v>
          </cell>
          <cell r="BY41">
            <v>0</v>
          </cell>
          <cell r="BZ41">
            <v>8000000</v>
          </cell>
          <cell r="CA41">
            <v>0</v>
          </cell>
          <cell r="CB41" t="str">
            <v>LIDESEM LTDA</v>
          </cell>
          <cell r="CC41" t="str">
            <v>JORGE CELIS ARELLANO</v>
          </cell>
          <cell r="CD41">
            <v>7852500</v>
          </cell>
          <cell r="CE41" t="str">
            <v>SI</v>
          </cell>
          <cell r="CF41" t="str">
            <v>INCOMPLETO</v>
          </cell>
          <cell r="CG41">
            <v>0</v>
          </cell>
          <cell r="CH41">
            <v>0</v>
          </cell>
          <cell r="CI41" t="str">
            <v>ADMISIBLE</v>
          </cell>
          <cell r="CJ41" t="str">
            <v>SIN OBSERVACIONES DE ADMISIBILIDAD</v>
          </cell>
          <cell r="CK41" t="str">
            <v>ANEXO 23 SIN REQUERIMIENTOS TECNICOS PERTENECIENTES A ALTO HOSPICIO</v>
          </cell>
          <cell r="CL41">
            <v>0</v>
          </cell>
          <cell r="CM41">
            <v>0</v>
          </cell>
          <cell r="CN41" t="str">
            <v>NO</v>
          </cell>
          <cell r="CO41">
            <v>0</v>
          </cell>
          <cell r="CP41">
            <v>0</v>
          </cell>
          <cell r="CQ41" t="str">
            <v>NO</v>
          </cell>
          <cell r="CR41" t="str">
            <v>JORGE ESCALONA</v>
          </cell>
          <cell r="CS41" t="str">
            <v xml:space="preserve">1. DE ADJUDICAR DEBE INCORPORAR PANTALLA O MONITOR DE LAS CAMARAS, LA CUAL DEBE QUEDAR EN PROPIEDAD DE LA INSTITUCIÓN.  
</v>
          </cell>
          <cell r="CT41" t="str">
            <v>SITUACIONAL</v>
          </cell>
          <cell r="CU41" t="str">
            <v>Iquique</v>
          </cell>
          <cell r="CV41">
            <v>8000000</v>
          </cell>
          <cell r="CW41">
            <v>8000000</v>
          </cell>
          <cell r="CX41">
            <v>0</v>
          </cell>
          <cell r="CY41">
            <v>0.70750000000000002</v>
          </cell>
          <cell r="CZ41" t="str">
            <v>ELEGIBLE</v>
          </cell>
          <cell r="DA41">
            <v>0</v>
          </cell>
          <cell r="DB41">
            <v>8000000</v>
          </cell>
          <cell r="DC41">
            <v>8000000</v>
          </cell>
          <cell r="DD41">
            <v>0</v>
          </cell>
          <cell r="DE41" t="str">
            <v>ADJUDICADO</v>
          </cell>
          <cell r="DF41">
            <v>0</v>
          </cell>
          <cell r="DG41" t="str">
            <v/>
          </cell>
          <cell r="DH41">
            <v>8000000</v>
          </cell>
          <cell r="DI41">
            <v>0</v>
          </cell>
          <cell r="DJ41" t="str">
            <v>ENTREGADO</v>
          </cell>
          <cell r="DK41">
            <v>0</v>
          </cell>
          <cell r="DL41">
            <v>0</v>
          </cell>
          <cell r="DM41">
            <v>0</v>
          </cell>
          <cell r="DN41">
            <v>33</v>
          </cell>
          <cell r="DO41" t="str">
            <v>ADJUDICADO</v>
          </cell>
          <cell r="DP41">
            <v>0</v>
          </cell>
          <cell r="DQ41">
            <v>0</v>
          </cell>
        </row>
        <row r="42">
          <cell r="D42">
            <v>34</v>
          </cell>
          <cell r="E42" t="str">
            <v>65.722.350-6</v>
          </cell>
          <cell r="F42" t="str">
            <v>CAMARAS SAN JORGE</v>
          </cell>
          <cell r="G42" t="str">
            <v>JUNTA DE VECINOS SAN JORGE</v>
          </cell>
          <cell r="H42" t="str">
            <v>HABILITADO</v>
          </cell>
          <cell r="I42" t="str">
            <v>Validada</v>
          </cell>
          <cell r="J42">
            <v>42824.420983796299</v>
          </cell>
          <cell r="K42">
            <v>43463</v>
          </cell>
          <cell r="L42" t="str">
            <v>DIRECTIVA VIGENTE</v>
          </cell>
          <cell r="M42" t="str">
            <v>OK</v>
          </cell>
          <cell r="N42" t="str">
            <v>OK</v>
          </cell>
          <cell r="O42">
            <v>0</v>
          </cell>
          <cell r="P42">
            <v>34</v>
          </cell>
          <cell r="Q42">
            <v>0</v>
          </cell>
          <cell r="R42" t="str">
            <v>manz. 214 sitio 3 calle egipto</v>
          </cell>
          <cell r="S42" t="str">
            <v>Iquique</v>
          </cell>
          <cell r="T42" t="str">
            <v>Alto Hospicio</v>
          </cell>
          <cell r="U42">
            <v>0</v>
          </cell>
          <cell r="V42">
            <v>955305386</v>
          </cell>
          <cell r="W42" t="str">
            <v>jvecinalsanjorge@gmail.com</v>
          </cell>
          <cell r="X42">
            <v>0</v>
          </cell>
          <cell r="Y42">
            <v>42367</v>
          </cell>
          <cell r="Z42">
            <v>43463</v>
          </cell>
          <cell r="AA42">
            <v>38784</v>
          </cell>
          <cell r="AB42">
            <v>1860312669</v>
          </cell>
          <cell r="AC42" t="str">
            <v>junta de vecinos san jorge</v>
          </cell>
          <cell r="AD42" t="str">
            <v>BANCO ESTADO DE CHILE</v>
          </cell>
          <cell r="AE42" t="str">
            <v>CUENTA DE AHORROS</v>
          </cell>
          <cell r="AF42">
            <v>0</v>
          </cell>
          <cell r="AG42" t="str">
            <v>HABILITADO</v>
          </cell>
          <cell r="AH42" t="str">
            <v>richard omar schutz schutz</v>
          </cell>
          <cell r="AI42" t="str">
            <v>13.415.204-4</v>
          </cell>
          <cell r="AJ42" t="str">
            <v>calle egipto s/n</v>
          </cell>
          <cell r="AK42">
            <v>0</v>
          </cell>
          <cell r="AL42">
            <v>955305386</v>
          </cell>
          <cell r="AM42" t="str">
            <v>richutz_33@hotmail.com</v>
          </cell>
          <cell r="AN42" t="str">
            <v xml:space="preserve"> </v>
          </cell>
          <cell r="AO42" t="str">
            <v>NO</v>
          </cell>
          <cell r="AP42">
            <v>0</v>
          </cell>
          <cell r="AQ42" t="str">
            <v>HABILITADO</v>
          </cell>
          <cell r="AR42" t="str">
            <v>RICHARD SCHUTZ SCHUTZ</v>
          </cell>
          <cell r="AS42" t="str">
            <v>13.415.204-4</v>
          </cell>
          <cell r="AT42">
            <v>0</v>
          </cell>
          <cell r="AU42">
            <v>0</v>
          </cell>
          <cell r="AV42">
            <v>0</v>
          </cell>
          <cell r="AW42">
            <v>0</v>
          </cell>
          <cell r="AX42">
            <v>0</v>
          </cell>
          <cell r="AY42" t="str">
            <v>NO</v>
          </cell>
          <cell r="AZ42">
            <v>0</v>
          </cell>
          <cell r="BA42">
            <v>0</v>
          </cell>
          <cell r="BB42">
            <v>0</v>
          </cell>
          <cell r="BC42">
            <v>0</v>
          </cell>
          <cell r="BD42">
            <v>0</v>
          </cell>
          <cell r="BE42">
            <v>0</v>
          </cell>
          <cell r="BF42">
            <v>0</v>
          </cell>
          <cell r="BG42">
            <v>0</v>
          </cell>
          <cell r="BH42" t="str">
            <v>IQUIQUE</v>
          </cell>
          <cell r="BI42" t="str">
            <v>ALTO HOSPICIO</v>
          </cell>
          <cell r="BJ42">
            <v>0</v>
          </cell>
          <cell r="BK42">
            <v>0</v>
          </cell>
          <cell r="BL42">
            <v>0</v>
          </cell>
          <cell r="BM42" t="e">
            <v>#VALUE!</v>
          </cell>
          <cell r="BN42" t="str">
            <v>NUEVO</v>
          </cell>
          <cell r="BO42" t="str">
            <v>SITUACIONAL</v>
          </cell>
          <cell r="BP42" t="str">
            <v>CAMARAS</v>
          </cell>
          <cell r="BQ42">
            <v>0</v>
          </cell>
          <cell r="BR42">
            <v>6</v>
          </cell>
          <cell r="BS42">
            <v>43009</v>
          </cell>
          <cell r="BT42">
            <v>43191</v>
          </cell>
          <cell r="BU42">
            <v>0</v>
          </cell>
          <cell r="BV42">
            <v>0</v>
          </cell>
          <cell r="BW42">
            <v>8000000</v>
          </cell>
          <cell r="BX42">
            <v>0</v>
          </cell>
          <cell r="BY42">
            <v>0</v>
          </cell>
          <cell r="BZ42">
            <v>8000000</v>
          </cell>
          <cell r="CA42">
            <v>0</v>
          </cell>
          <cell r="CB42" t="str">
            <v>LIDESEM LTDA</v>
          </cell>
          <cell r="CC42" t="str">
            <v>JORGE CELIS ARELLANO</v>
          </cell>
          <cell r="CD42">
            <v>7852500</v>
          </cell>
          <cell r="CE42" t="str">
            <v>SI</v>
          </cell>
          <cell r="CF42" t="str">
            <v>INCOMPLETO</v>
          </cell>
          <cell r="CG42">
            <v>0</v>
          </cell>
          <cell r="CH42">
            <v>0</v>
          </cell>
          <cell r="CI42" t="str">
            <v>ADMISIBLE</v>
          </cell>
          <cell r="CJ42" t="str">
            <v>SIN OBSERVACIONES DE ADMISIBILIDAD</v>
          </cell>
          <cell r="CK42" t="str">
            <v>ANEXO 23 SIN REQUERIMIENTOS TECNICOS PERTENECIENTES A ALTO HOSPICIO</v>
          </cell>
          <cell r="CL42">
            <v>0</v>
          </cell>
          <cell r="CM42">
            <v>0</v>
          </cell>
          <cell r="CN42" t="str">
            <v>NO</v>
          </cell>
          <cell r="CO42">
            <v>0</v>
          </cell>
          <cell r="CP42">
            <v>0</v>
          </cell>
          <cell r="CQ42" t="str">
            <v>NO</v>
          </cell>
          <cell r="CR42" t="str">
            <v>JORGE ESCALONA</v>
          </cell>
          <cell r="CS42" t="str">
            <v>1.- PROYECTO NUEVO. 
2.- DEBE INCORPORAR PANTALLA O MONITOR DE LAS CAMARAS, LA CUAL DEBE QUEDAR EN PROPIEDAD DE LA INSTITUCIÓN.  
3.-SI ES INALAMBRICO Y LLEGA A CARABIENROS A TRAVÉS DE SEÑAL IMPLICA TECNOLOGÍA QUE NO CONTEMPLA EL PROYECTO, O AL MENOS NO ESPECIFICA.</v>
          </cell>
          <cell r="CT42" t="str">
            <v>SITUACIONAL</v>
          </cell>
          <cell r="CU42" t="str">
            <v>Iquique</v>
          </cell>
          <cell r="CV42">
            <v>8000000</v>
          </cell>
          <cell r="CW42">
            <v>0</v>
          </cell>
          <cell r="CX42">
            <v>8000000</v>
          </cell>
          <cell r="CY42">
            <v>0.58749999999999991</v>
          </cell>
          <cell r="CZ42" t="str">
            <v>NO ELEGIBLE</v>
          </cell>
          <cell r="DA42">
            <v>0</v>
          </cell>
          <cell r="DB42">
            <v>0</v>
          </cell>
          <cell r="DC42">
            <v>0</v>
          </cell>
          <cell r="DD42">
            <v>0</v>
          </cell>
          <cell r="DE42">
            <v>0</v>
          </cell>
          <cell r="DF42">
            <v>0</v>
          </cell>
          <cell r="DG42" t="str">
            <v/>
          </cell>
          <cell r="DH42" t="str">
            <v/>
          </cell>
          <cell r="DI42">
            <v>0</v>
          </cell>
          <cell r="DJ42">
            <v>0</v>
          </cell>
          <cell r="DK42">
            <v>0</v>
          </cell>
          <cell r="DL42">
            <v>0</v>
          </cell>
          <cell r="DM42">
            <v>0</v>
          </cell>
          <cell r="DN42">
            <v>34</v>
          </cell>
          <cell r="DO42" t="str">
            <v>NO ELEGIBLE</v>
          </cell>
          <cell r="DP42">
            <v>0</v>
          </cell>
          <cell r="DQ42">
            <v>0</v>
          </cell>
        </row>
        <row r="43">
          <cell r="D43">
            <v>35</v>
          </cell>
          <cell r="E43" t="str">
            <v>65.082.902-6</v>
          </cell>
          <cell r="F43" t="str">
            <v>CAMARAS PABLO NERUDA</v>
          </cell>
          <cell r="G43" t="str">
            <v>LJUNTA DE VECINOS PABLO NERUDA DE ALTO HOSPICIO</v>
          </cell>
          <cell r="H43" t="str">
            <v>HABILITADO</v>
          </cell>
          <cell r="I43" t="str">
            <v>Validada</v>
          </cell>
          <cell r="J43">
            <v>42776.468113425923</v>
          </cell>
          <cell r="K43">
            <v>42797</v>
          </cell>
          <cell r="L43" t="str">
            <v>DIRECTIVA ESTÁ POR VENCER</v>
          </cell>
          <cell r="M43" t="str">
            <v>DIRECTIVA VENCE EL MES  3</v>
          </cell>
          <cell r="N43" t="str">
            <v>OK</v>
          </cell>
          <cell r="O43">
            <v>0</v>
          </cell>
          <cell r="P43">
            <v>35</v>
          </cell>
          <cell r="Q43">
            <v>0</v>
          </cell>
          <cell r="R43" t="str">
            <v>Pasaje Santa Rosa 2902</v>
          </cell>
          <cell r="S43" t="str">
            <v>Iquique</v>
          </cell>
          <cell r="T43" t="str">
            <v>Alto Hospicio</v>
          </cell>
          <cell r="U43">
            <v>0</v>
          </cell>
          <cell r="V43">
            <v>97839366</v>
          </cell>
          <cell r="W43" t="str">
            <v>duarteenrique1962@gmail.com</v>
          </cell>
          <cell r="X43">
            <v>0</v>
          </cell>
          <cell r="Y43">
            <v>41701</v>
          </cell>
          <cell r="Z43">
            <v>42797</v>
          </cell>
          <cell r="AA43">
            <v>34002</v>
          </cell>
          <cell r="AB43">
            <v>6219962902006</v>
          </cell>
          <cell r="AC43" t="str">
            <v>unta de vecinos Pablo Neruda de Alto Hospicio</v>
          </cell>
          <cell r="AD43" t="str">
            <v>BANCO ESTADO DE CHILE</v>
          </cell>
          <cell r="AE43" t="str">
            <v>CHEQUERA ELECTRONICA/ CUENTA VISTA</v>
          </cell>
          <cell r="AF43">
            <v>0</v>
          </cell>
          <cell r="AG43" t="str">
            <v>HABILITADO</v>
          </cell>
          <cell r="AH43" t="str">
            <v>Carlos Enrique Molina Duarte</v>
          </cell>
          <cell r="AI43" t="str">
            <v>9.309.812-9</v>
          </cell>
          <cell r="AJ43" t="str">
            <v>Pasaje La Noria 3417</v>
          </cell>
          <cell r="AK43">
            <v>0</v>
          </cell>
          <cell r="AL43">
            <v>97839366</v>
          </cell>
          <cell r="AM43" t="str">
            <v>duarteenrique1962@gmail.com</v>
          </cell>
          <cell r="AN43" t="str">
            <v xml:space="preserve"> </v>
          </cell>
          <cell r="AO43" t="str">
            <v>NO</v>
          </cell>
          <cell r="AP43">
            <v>0</v>
          </cell>
          <cell r="AQ43" t="str">
            <v>HABILITADO</v>
          </cell>
          <cell r="AR43" t="str">
            <v>CARLOS MOLINA DUARTE</v>
          </cell>
          <cell r="AS43" t="str">
            <v>9.309.812-9</v>
          </cell>
          <cell r="AT43">
            <v>0</v>
          </cell>
          <cell r="AU43">
            <v>0</v>
          </cell>
          <cell r="AV43">
            <v>0</v>
          </cell>
          <cell r="AW43">
            <v>0</v>
          </cell>
          <cell r="AX43">
            <v>0</v>
          </cell>
          <cell r="AY43" t="str">
            <v>NO</v>
          </cell>
          <cell r="AZ43">
            <v>0</v>
          </cell>
          <cell r="BA43">
            <v>0</v>
          </cell>
          <cell r="BB43">
            <v>0</v>
          </cell>
          <cell r="BC43">
            <v>0</v>
          </cell>
          <cell r="BD43">
            <v>0</v>
          </cell>
          <cell r="BE43">
            <v>0</v>
          </cell>
          <cell r="BF43">
            <v>0</v>
          </cell>
          <cell r="BG43">
            <v>0</v>
          </cell>
          <cell r="BH43" t="str">
            <v>IQUIQUE</v>
          </cell>
          <cell r="BI43" t="str">
            <v>ALTO HOSPICIO</v>
          </cell>
          <cell r="BJ43">
            <v>0</v>
          </cell>
          <cell r="BK43">
            <v>0</v>
          </cell>
          <cell r="BL43">
            <v>0</v>
          </cell>
          <cell r="BM43" t="e">
            <v>#VALUE!</v>
          </cell>
          <cell r="BN43" t="str">
            <v>NUEVO</v>
          </cell>
          <cell r="BO43" t="str">
            <v>SITUACIONAL</v>
          </cell>
          <cell r="BP43" t="str">
            <v>CAMARAS</v>
          </cell>
          <cell r="BQ43">
            <v>0</v>
          </cell>
          <cell r="BR43">
            <v>6</v>
          </cell>
          <cell r="BS43">
            <v>43009</v>
          </cell>
          <cell r="BT43">
            <v>43191</v>
          </cell>
          <cell r="BU43" t="str">
            <v>Reducir los indices de delincuencia, victimización y minimizar los factores de riesgo en la población de esta junta de vecinos, a través de la instalación de un sistema autónomo de cámaras de televigilancia vecinal. 15 CÁMARAS</v>
          </cell>
          <cell r="BV43">
            <v>0</v>
          </cell>
          <cell r="BW43">
            <v>8000000</v>
          </cell>
          <cell r="BX43">
            <v>0</v>
          </cell>
          <cell r="BY43">
            <v>0</v>
          </cell>
          <cell r="BZ43">
            <v>8000000</v>
          </cell>
          <cell r="CA43">
            <v>0</v>
          </cell>
          <cell r="CB43" t="str">
            <v>LIDESEM LTDA</v>
          </cell>
          <cell r="CC43" t="str">
            <v>JORGE CELIS ARELLANO</v>
          </cell>
          <cell r="CD43">
            <v>7852500</v>
          </cell>
          <cell r="CE43" t="str">
            <v>SI</v>
          </cell>
          <cell r="CF43" t="str">
            <v>INCOMPLETO</v>
          </cell>
          <cell r="CG43">
            <v>0</v>
          </cell>
          <cell r="CH43">
            <v>0</v>
          </cell>
          <cell r="CI43" t="str">
            <v>ADMISIBLE</v>
          </cell>
          <cell r="CJ43" t="str">
            <v>SIN OBSERVACIONES DE ADMISIBILIDAD</v>
          </cell>
          <cell r="CK43" t="str">
            <v>ANEXO 23 SIN REQUERIMIENTOS TECNICOS PERTENECIENTES A ALTO HOSPICIO</v>
          </cell>
          <cell r="CL43">
            <v>0</v>
          </cell>
          <cell r="CM43">
            <v>0</v>
          </cell>
          <cell r="CN43" t="str">
            <v>NO</v>
          </cell>
          <cell r="CO43">
            <v>0</v>
          </cell>
          <cell r="CP43">
            <v>0</v>
          </cell>
          <cell r="CQ43" t="str">
            <v>NO</v>
          </cell>
          <cell r="CR43" t="str">
            <v>JORGE ESCALONA</v>
          </cell>
          <cell r="CS43" t="str">
            <v xml:space="preserve">1. DE ADJUDICAR DEBE INCORPORAR PANTALLA O MONITOR DE LAS CAMARAS, LA CUAL DEBE QUEDAR EN PROPIEDAD DE LA INSTITUCIÓN.  
</v>
          </cell>
          <cell r="CT43" t="str">
            <v>SITUACIONAL</v>
          </cell>
          <cell r="CU43" t="str">
            <v>Iquique</v>
          </cell>
          <cell r="CV43">
            <v>8000000</v>
          </cell>
          <cell r="CW43">
            <v>8000000</v>
          </cell>
          <cell r="CX43">
            <v>0</v>
          </cell>
          <cell r="CY43">
            <v>0.70250000000000012</v>
          </cell>
          <cell r="CZ43" t="str">
            <v>ELEGIBLE</v>
          </cell>
          <cell r="DA43">
            <v>0</v>
          </cell>
          <cell r="DB43">
            <v>8000000</v>
          </cell>
          <cell r="DC43">
            <v>8000000</v>
          </cell>
          <cell r="DD43">
            <v>0</v>
          </cell>
          <cell r="DE43" t="str">
            <v>ADJUDICADO</v>
          </cell>
          <cell r="DF43">
            <v>0</v>
          </cell>
          <cell r="DG43" t="str">
            <v/>
          </cell>
          <cell r="DH43">
            <v>8000000</v>
          </cell>
          <cell r="DI43">
            <v>0</v>
          </cell>
          <cell r="DJ43" t="str">
            <v>ENTREGADO</v>
          </cell>
          <cell r="DK43">
            <v>0</v>
          </cell>
          <cell r="DL43">
            <v>0</v>
          </cell>
          <cell r="DM43">
            <v>0</v>
          </cell>
          <cell r="DN43">
            <v>35</v>
          </cell>
          <cell r="DO43" t="str">
            <v>ADJUDICADO</v>
          </cell>
          <cell r="DP43">
            <v>0</v>
          </cell>
          <cell r="DQ43">
            <v>0</v>
          </cell>
        </row>
        <row r="44">
          <cell r="D44">
            <v>36</v>
          </cell>
          <cell r="E44" t="str">
            <v>74.408.100-9</v>
          </cell>
          <cell r="F44" t="str">
            <v>CONTIUNUIDAD CAMARAS NUEVO IQUIQUE</v>
          </cell>
          <cell r="G44" t="str">
            <v>JUNTA VECINAL NUEVO IQUIQUE</v>
          </cell>
          <cell r="H44" t="str">
            <v>INHABILITADO</v>
          </cell>
          <cell r="I44" t="str">
            <v>Validada</v>
          </cell>
          <cell r="J44">
            <v>42864.448622685188</v>
          </cell>
          <cell r="K44">
            <v>42870</v>
          </cell>
          <cell r="L44" t="str">
            <v>DIRECTIVA ESTÁ POR VENCER</v>
          </cell>
          <cell r="M44" t="str">
            <v>DIRECTIVA VENCE EL MES  5</v>
          </cell>
          <cell r="N44" t="str">
            <v>OK</v>
          </cell>
          <cell r="O44">
            <v>0</v>
          </cell>
          <cell r="P44">
            <v>36</v>
          </cell>
          <cell r="Q44">
            <v>0</v>
          </cell>
          <cell r="R44" t="str">
            <v>PJE 2 CON AVELLANAS S/N</v>
          </cell>
          <cell r="S44" t="str">
            <v>Iquique</v>
          </cell>
          <cell r="T44" t="str">
            <v>Alto Hospicio</v>
          </cell>
          <cell r="U44">
            <v>63918389</v>
          </cell>
          <cell r="V44">
            <v>63918389</v>
          </cell>
          <cell r="W44" t="str">
            <v>juntadevecinosnuevoiquique@gmail.com</v>
          </cell>
          <cell r="X44">
            <v>0</v>
          </cell>
          <cell r="Y44">
            <v>41774</v>
          </cell>
          <cell r="Z44">
            <v>42870</v>
          </cell>
          <cell r="AA44">
            <v>34500</v>
          </cell>
          <cell r="AB44">
            <v>1860302469</v>
          </cell>
          <cell r="AC44" t="str">
            <v>JUNTA VECINAL NUEVO IQUIQUE</v>
          </cell>
          <cell r="AD44" t="str">
            <v>BANCO ESTADO DE CHILE</v>
          </cell>
          <cell r="AE44" t="str">
            <v>CUENTA DE AHORROS</v>
          </cell>
          <cell r="AF44">
            <v>0</v>
          </cell>
          <cell r="AG44" t="str">
            <v>INHABILITADO</v>
          </cell>
          <cell r="AH44" t="str">
            <v>ISOLINA EUGENIA CAUTIN CAQUEO</v>
          </cell>
          <cell r="AI44" t="str">
            <v>8.144.941-4</v>
          </cell>
          <cell r="AJ44" t="str">
            <v>AV CERRO ESMERALDA 2983</v>
          </cell>
          <cell r="AK44">
            <v>491721</v>
          </cell>
          <cell r="AL44">
            <v>491721</v>
          </cell>
          <cell r="AM44" t="str">
            <v>ISOLINAEUGENIA@hotmail.com</v>
          </cell>
          <cell r="AN44" t="str">
            <v xml:space="preserve"> </v>
          </cell>
          <cell r="AO44" t="str">
            <v>NO</v>
          </cell>
          <cell r="AP44">
            <v>0</v>
          </cell>
          <cell r="AQ44" t="str">
            <v>HABILITADO</v>
          </cell>
          <cell r="AR44" t="str">
            <v>ISOLINA EUGENIA CAUTIN CAQUEO</v>
          </cell>
          <cell r="AS44" t="str">
            <v>8.144.941-4</v>
          </cell>
          <cell r="AT44" t="str">
            <v>AV. CERRO ESMERALDA 2983</v>
          </cell>
          <cell r="AU44">
            <v>491721</v>
          </cell>
          <cell r="AV44">
            <v>63918389</v>
          </cell>
          <cell r="AW44" t="str">
            <v>JUNTADEVECINOSNUEVOIQUIQUE@GMAIL.COM</v>
          </cell>
          <cell r="AX44">
            <v>0</v>
          </cell>
          <cell r="AY44" t="str">
            <v>NO</v>
          </cell>
          <cell r="AZ44">
            <v>0</v>
          </cell>
          <cell r="BA44">
            <v>0</v>
          </cell>
          <cell r="BB44">
            <v>0</v>
          </cell>
          <cell r="BC44">
            <v>0</v>
          </cell>
          <cell r="BD44">
            <v>0</v>
          </cell>
          <cell r="BE44">
            <v>0</v>
          </cell>
          <cell r="BF44">
            <v>0</v>
          </cell>
          <cell r="BG44">
            <v>0</v>
          </cell>
          <cell r="BH44">
            <v>0</v>
          </cell>
          <cell r="BI44">
            <v>0</v>
          </cell>
          <cell r="BJ44">
            <v>0</v>
          </cell>
          <cell r="BK44">
            <v>750</v>
          </cell>
          <cell r="BL44">
            <v>20000</v>
          </cell>
          <cell r="BM44">
            <v>0</v>
          </cell>
          <cell r="BN44" t="str">
            <v>CONTINUIDAD</v>
          </cell>
          <cell r="BO44" t="str">
            <v>SITUACIONAL</v>
          </cell>
          <cell r="BP44" t="str">
            <v>CAMARAS</v>
          </cell>
          <cell r="BQ44">
            <v>0</v>
          </cell>
          <cell r="BR44">
            <v>6</v>
          </cell>
          <cell r="BS44">
            <v>43009</v>
          </cell>
          <cell r="BT44">
            <v>43191</v>
          </cell>
          <cell r="BU44" t="str">
            <v xml:space="preserve">INSTALACIÓN CAMARAS TELEVIGILANCIA PARA REDUCIR INDICES DE DELINCUENCIA </v>
          </cell>
          <cell r="BV44">
            <v>0</v>
          </cell>
          <cell r="BW44">
            <v>8000000</v>
          </cell>
          <cell r="BX44">
            <v>0</v>
          </cell>
          <cell r="BY44">
            <v>0</v>
          </cell>
          <cell r="BZ44">
            <v>8000000</v>
          </cell>
          <cell r="CA44">
            <v>0</v>
          </cell>
          <cell r="CB44" t="str">
            <v>LIDESEM LTDA</v>
          </cell>
          <cell r="CC44" t="str">
            <v>JORGE CELIS ARELLANO</v>
          </cell>
          <cell r="CD44">
            <v>7852500</v>
          </cell>
          <cell r="CE44" t="str">
            <v>SI</v>
          </cell>
          <cell r="CF44">
            <v>0</v>
          </cell>
          <cell r="CG44">
            <v>0</v>
          </cell>
          <cell r="CH44">
            <v>0</v>
          </cell>
          <cell r="CI44" t="str">
            <v>INADMISIBLE</v>
          </cell>
          <cell r="CJ44" t="str">
            <v>INSTITUCIÓN INHABILITADA</v>
          </cell>
          <cell r="CK44">
            <v>0</v>
          </cell>
          <cell r="CL44">
            <v>0</v>
          </cell>
          <cell r="CM44">
            <v>0</v>
          </cell>
          <cell r="CN44" t="str">
            <v>NO</v>
          </cell>
          <cell r="CO44">
            <v>0</v>
          </cell>
          <cell r="CP44">
            <v>0</v>
          </cell>
          <cell r="CQ44">
            <v>0</v>
          </cell>
          <cell r="CR44">
            <v>0</v>
          </cell>
          <cell r="CS44">
            <v>0</v>
          </cell>
          <cell r="CT44">
            <v>0</v>
          </cell>
          <cell r="CU44">
            <v>0</v>
          </cell>
          <cell r="CV44">
            <v>0</v>
          </cell>
          <cell r="CW44">
            <v>0</v>
          </cell>
          <cell r="CX44">
            <v>0</v>
          </cell>
          <cell r="CY44" t="str">
            <v/>
          </cell>
          <cell r="CZ44" t="str">
            <v>INADMISIBLE</v>
          </cell>
          <cell r="DA44">
            <v>0</v>
          </cell>
          <cell r="DB44">
            <v>0</v>
          </cell>
          <cell r="DC44">
            <v>0</v>
          </cell>
          <cell r="DD44">
            <v>0</v>
          </cell>
          <cell r="DE44">
            <v>0</v>
          </cell>
          <cell r="DF44">
            <v>0</v>
          </cell>
          <cell r="DG44" t="str">
            <v/>
          </cell>
          <cell r="DH44" t="str">
            <v/>
          </cell>
          <cell r="DI44">
            <v>0</v>
          </cell>
          <cell r="DJ44">
            <v>0</v>
          </cell>
          <cell r="DK44">
            <v>0</v>
          </cell>
          <cell r="DL44">
            <v>0</v>
          </cell>
          <cell r="DM44">
            <v>0</v>
          </cell>
          <cell r="DN44">
            <v>36</v>
          </cell>
          <cell r="DO44" t="str">
            <v>INADMISIBLE</v>
          </cell>
          <cell r="DP44">
            <v>0</v>
          </cell>
          <cell r="DQ44">
            <v>0</v>
          </cell>
        </row>
        <row r="45">
          <cell r="D45">
            <v>37</v>
          </cell>
          <cell r="E45" t="str">
            <v>65.264.130-k</v>
          </cell>
          <cell r="F45" t="str">
            <v>CONTINUIDAD CAMARAS SANTA ROSA</v>
          </cell>
          <cell r="G45" t="str">
            <v>JUNTA DE VECINOS SANTA ROSA</v>
          </cell>
          <cell r="H45" t="str">
            <v>HABILITADO</v>
          </cell>
          <cell r="I45" t="str">
            <v>Validada</v>
          </cell>
          <cell r="J45">
            <v>42824.425011574072</v>
          </cell>
          <cell r="K45">
            <v>43111</v>
          </cell>
          <cell r="L45" t="str">
            <v>DIRECTIVA VIGENTE</v>
          </cell>
          <cell r="M45" t="str">
            <v>OK</v>
          </cell>
          <cell r="N45" t="str">
            <v>OK</v>
          </cell>
          <cell r="O45">
            <v>0</v>
          </cell>
          <cell r="P45">
            <v>37</v>
          </cell>
          <cell r="Q45">
            <v>0</v>
          </cell>
          <cell r="R45" t="str">
            <v>calle los lagos maz 21 sitio 4</v>
          </cell>
          <cell r="S45" t="str">
            <v>Iquique</v>
          </cell>
          <cell r="T45" t="str">
            <v>Alto Hospicio</v>
          </cell>
          <cell r="U45">
            <v>0</v>
          </cell>
          <cell r="V45">
            <v>972852016</v>
          </cell>
          <cell r="W45" t="str">
            <v>juntavsantarosa@gmail.com</v>
          </cell>
          <cell r="X45">
            <v>0</v>
          </cell>
          <cell r="Y45">
            <v>42015</v>
          </cell>
          <cell r="Z45">
            <v>43111</v>
          </cell>
          <cell r="AA45">
            <v>37781</v>
          </cell>
          <cell r="AB45">
            <v>1860384295</v>
          </cell>
          <cell r="AC45" t="str">
            <v>junta de vecinos santa rosa</v>
          </cell>
          <cell r="AD45" t="str">
            <v>BANCO ESTADO DE CHILE</v>
          </cell>
          <cell r="AE45" t="str">
            <v>CUENTA DE AHORROS</v>
          </cell>
          <cell r="AF45">
            <v>0</v>
          </cell>
          <cell r="AG45" t="str">
            <v>HABILITADO</v>
          </cell>
          <cell r="AH45" t="str">
            <v>nury janet rojo gonzalez</v>
          </cell>
          <cell r="AI45" t="str">
            <v>7.120.225-9</v>
          </cell>
          <cell r="AJ45" t="str">
            <v>calle los lagos maz 21 sitio 4</v>
          </cell>
          <cell r="AK45">
            <v>0</v>
          </cell>
          <cell r="AL45">
            <v>972852016</v>
          </cell>
          <cell r="AM45" t="str">
            <v>juntavsantarosa@gmail.com</v>
          </cell>
          <cell r="AN45" t="str">
            <v xml:space="preserve"> </v>
          </cell>
          <cell r="AO45" t="str">
            <v>NO</v>
          </cell>
          <cell r="AP45">
            <v>0</v>
          </cell>
          <cell r="AQ45" t="str">
            <v>HABILITADO</v>
          </cell>
          <cell r="AR45" t="str">
            <v>NURY ROJO GONZALEZ</v>
          </cell>
          <cell r="AS45" t="str">
            <v>7.120.225-9</v>
          </cell>
          <cell r="AT45">
            <v>0</v>
          </cell>
          <cell r="AU45">
            <v>0</v>
          </cell>
          <cell r="AV45">
            <v>0</v>
          </cell>
          <cell r="AW45">
            <v>0</v>
          </cell>
          <cell r="AX45">
            <v>0</v>
          </cell>
          <cell r="AY45" t="str">
            <v>NO</v>
          </cell>
          <cell r="AZ45">
            <v>0</v>
          </cell>
          <cell r="BA45">
            <v>0</v>
          </cell>
          <cell r="BB45">
            <v>0</v>
          </cell>
          <cell r="BC45">
            <v>0</v>
          </cell>
          <cell r="BD45">
            <v>0</v>
          </cell>
          <cell r="BE45">
            <v>0</v>
          </cell>
          <cell r="BF45">
            <v>0</v>
          </cell>
          <cell r="BG45">
            <v>0</v>
          </cell>
          <cell r="BH45" t="str">
            <v>IQUIQUE</v>
          </cell>
          <cell r="BI45" t="str">
            <v>ALTO HOSPICIO</v>
          </cell>
          <cell r="BJ45">
            <v>0</v>
          </cell>
          <cell r="BK45">
            <v>0</v>
          </cell>
          <cell r="BL45">
            <v>0</v>
          </cell>
          <cell r="BM45" t="e">
            <v>#VALUE!</v>
          </cell>
          <cell r="BN45" t="str">
            <v>CONTINUIDAD</v>
          </cell>
          <cell r="BO45" t="str">
            <v>SITUACIONAL</v>
          </cell>
          <cell r="BP45" t="str">
            <v>CAMARAS</v>
          </cell>
          <cell r="BQ45">
            <v>0</v>
          </cell>
          <cell r="BR45">
            <v>6</v>
          </cell>
          <cell r="BS45">
            <v>43009</v>
          </cell>
          <cell r="BT45">
            <v>43191</v>
          </cell>
          <cell r="BU45" t="str">
            <v>Reducir los indices de delincuencia, victimización y minimizar los factores de riesgo en la población de esta junta de vecinos, a través de la instalación de un sistema autónomo de cámaras de televigilancia vecinal. 15 CÁMARAS</v>
          </cell>
          <cell r="BV45">
            <v>0</v>
          </cell>
          <cell r="BW45">
            <v>8000000</v>
          </cell>
          <cell r="BX45">
            <v>0</v>
          </cell>
          <cell r="BY45">
            <v>0</v>
          </cell>
          <cell r="BZ45">
            <v>8000000</v>
          </cell>
          <cell r="CA45">
            <v>0</v>
          </cell>
          <cell r="CB45" t="str">
            <v>LIDESEM LTDA</v>
          </cell>
          <cell r="CC45" t="str">
            <v>JORGE CELIS ARELLANO</v>
          </cell>
          <cell r="CD45">
            <v>7852500</v>
          </cell>
          <cell r="CE45" t="str">
            <v>SI</v>
          </cell>
          <cell r="CF45" t="str">
            <v>INCOMPLETO</v>
          </cell>
          <cell r="CG45">
            <v>0</v>
          </cell>
          <cell r="CH45">
            <v>0</v>
          </cell>
          <cell r="CI45" t="str">
            <v>ADMISIBLE</v>
          </cell>
          <cell r="CJ45" t="str">
            <v>SIN OBSERVACIONES DE ADMISIBILIDAD</v>
          </cell>
          <cell r="CK45" t="str">
            <v>ANEXO 23 SIN REQUERIMIENTOS TECNICOS PERTENECIENTES A ALTO HOSPICIO</v>
          </cell>
          <cell r="CL45">
            <v>0</v>
          </cell>
          <cell r="CM45">
            <v>0</v>
          </cell>
          <cell r="CN45" t="str">
            <v>NO</v>
          </cell>
          <cell r="CO45">
            <v>0</v>
          </cell>
          <cell r="CP45">
            <v>0</v>
          </cell>
          <cell r="CQ45" t="str">
            <v>NO</v>
          </cell>
          <cell r="CR45" t="str">
            <v>JORGE ESCALONA</v>
          </cell>
          <cell r="CS45" t="str">
            <v xml:space="preserve">1. DE ADJUDICAR DEBE INCORPORAR PANTALLA O MONITOR DE LAS CAMARAS, LA CUAL DEBE QUEDAR EN PROPIEDAD DE LA INSTITUCIÓN.  
</v>
          </cell>
          <cell r="CT45" t="str">
            <v>SITUACIONAL</v>
          </cell>
          <cell r="CU45" t="str">
            <v>Iquique</v>
          </cell>
          <cell r="CV45">
            <v>8000000</v>
          </cell>
          <cell r="CW45">
            <v>8000000</v>
          </cell>
          <cell r="CX45">
            <v>0</v>
          </cell>
          <cell r="CY45">
            <v>0.74249999999999994</v>
          </cell>
          <cell r="CZ45" t="str">
            <v>ELEGIBLE</v>
          </cell>
          <cell r="DA45">
            <v>0</v>
          </cell>
          <cell r="DB45">
            <v>8000000</v>
          </cell>
          <cell r="DC45">
            <v>8000000</v>
          </cell>
          <cell r="DD45">
            <v>0</v>
          </cell>
          <cell r="DE45" t="str">
            <v>ADJUDICADO</v>
          </cell>
          <cell r="DF45">
            <v>0</v>
          </cell>
          <cell r="DG45" t="str">
            <v/>
          </cell>
          <cell r="DH45">
            <v>8000000</v>
          </cell>
          <cell r="DI45">
            <v>0</v>
          </cell>
          <cell r="DJ45" t="str">
            <v>ENTREGADO</v>
          </cell>
          <cell r="DK45">
            <v>0</v>
          </cell>
          <cell r="DL45">
            <v>0</v>
          </cell>
          <cell r="DM45">
            <v>0</v>
          </cell>
          <cell r="DN45">
            <v>37</v>
          </cell>
          <cell r="DO45" t="str">
            <v>ENTREGADO</v>
          </cell>
          <cell r="DP45">
            <v>0</v>
          </cell>
          <cell r="DQ45">
            <v>0</v>
          </cell>
        </row>
        <row r="46">
          <cell r="D46">
            <v>38</v>
          </cell>
          <cell r="E46" t="str">
            <v>65.062.257-k</v>
          </cell>
          <cell r="F46" t="str">
            <v>CAMARAS SANTA MAGDALENA</v>
          </cell>
          <cell r="G46" t="str">
            <v>JUNTA DE VECINOS SANTA MAGDALENA</v>
          </cell>
          <cell r="H46" t="str">
            <v>HABILITADO</v>
          </cell>
          <cell r="I46" t="str">
            <v>Validada</v>
          </cell>
          <cell r="J46">
            <v>42824.42292824074</v>
          </cell>
          <cell r="K46">
            <v>42858</v>
          </cell>
          <cell r="L46" t="str">
            <v>DIRECTIVA ESTÁ POR VENCER</v>
          </cell>
          <cell r="M46" t="str">
            <v>DIRECTIVA VENCE EL MES  5</v>
          </cell>
          <cell r="N46" t="str">
            <v>OK</v>
          </cell>
          <cell r="O46">
            <v>0</v>
          </cell>
          <cell r="P46">
            <v>38</v>
          </cell>
          <cell r="Q46">
            <v>0</v>
          </cell>
          <cell r="R46" t="str">
            <v>salitreras lagunas 3228</v>
          </cell>
          <cell r="S46" t="str">
            <v>Iquique</v>
          </cell>
          <cell r="T46" t="str">
            <v>Alto Hospicio</v>
          </cell>
          <cell r="U46">
            <v>0</v>
          </cell>
          <cell r="V46">
            <v>42112903</v>
          </cell>
          <cell r="W46" t="str">
            <v>jvsantamagdalena@gmail.com</v>
          </cell>
          <cell r="X46">
            <v>0</v>
          </cell>
          <cell r="Y46">
            <v>41762</v>
          </cell>
          <cell r="Z46">
            <v>42858</v>
          </cell>
          <cell r="AA46">
            <v>38712</v>
          </cell>
          <cell r="AB46">
            <v>1870454089</v>
          </cell>
          <cell r="AC46" t="str">
            <v>junta de vecinos santa magdalena</v>
          </cell>
          <cell r="AD46" t="str">
            <v>BANCO ESTADO DE CHILE</v>
          </cell>
          <cell r="AE46" t="str">
            <v>CUENTA DE AHORROS</v>
          </cell>
          <cell r="AF46">
            <v>0</v>
          </cell>
          <cell r="AG46" t="str">
            <v>HABILITADO</v>
          </cell>
          <cell r="AH46" t="str">
            <v>nolfa pura sepulveda bustamante</v>
          </cell>
          <cell r="AI46" t="str">
            <v>10.417.681-k</v>
          </cell>
          <cell r="AJ46" t="str">
            <v>salitreras lagunas 3228</v>
          </cell>
          <cell r="AK46">
            <v>0</v>
          </cell>
          <cell r="AL46">
            <v>42112903</v>
          </cell>
          <cell r="AM46" t="str">
            <v>nolfasepulveda@hotmail.com</v>
          </cell>
          <cell r="AN46" t="str">
            <v xml:space="preserve"> </v>
          </cell>
          <cell r="AO46" t="str">
            <v>NO</v>
          </cell>
          <cell r="AP46">
            <v>0</v>
          </cell>
          <cell r="AQ46" t="str">
            <v>HABILITADO</v>
          </cell>
          <cell r="AR46" t="str">
            <v>NOLFA SEPULVEDA BUSTAMANTE</v>
          </cell>
          <cell r="AS46" t="str">
            <v>10.417.681-K</v>
          </cell>
          <cell r="AT46">
            <v>0</v>
          </cell>
          <cell r="AU46">
            <v>0</v>
          </cell>
          <cell r="AV46">
            <v>0</v>
          </cell>
          <cell r="AW46">
            <v>0</v>
          </cell>
          <cell r="AX46">
            <v>0</v>
          </cell>
          <cell r="AY46" t="str">
            <v>NO</v>
          </cell>
          <cell r="AZ46">
            <v>0</v>
          </cell>
          <cell r="BA46">
            <v>0</v>
          </cell>
          <cell r="BB46">
            <v>0</v>
          </cell>
          <cell r="BC46">
            <v>0</v>
          </cell>
          <cell r="BD46">
            <v>0</v>
          </cell>
          <cell r="BE46">
            <v>0</v>
          </cell>
          <cell r="BF46">
            <v>0</v>
          </cell>
          <cell r="BG46">
            <v>0</v>
          </cell>
          <cell r="BH46" t="str">
            <v>IQUIQUE</v>
          </cell>
          <cell r="BI46" t="str">
            <v>ALTO HOSPICIO</v>
          </cell>
          <cell r="BJ46">
            <v>0</v>
          </cell>
          <cell r="BK46">
            <v>0</v>
          </cell>
          <cell r="BL46">
            <v>0</v>
          </cell>
          <cell r="BM46" t="e">
            <v>#VALUE!</v>
          </cell>
          <cell r="BN46" t="str">
            <v>NUEVO</v>
          </cell>
          <cell r="BO46" t="str">
            <v>SITUACIONAL</v>
          </cell>
          <cell r="BP46" t="str">
            <v>CAMARAS</v>
          </cell>
          <cell r="BQ46">
            <v>0</v>
          </cell>
          <cell r="BR46">
            <v>6</v>
          </cell>
          <cell r="BS46">
            <v>43009</v>
          </cell>
          <cell r="BT46">
            <v>43191</v>
          </cell>
          <cell r="BU46" t="str">
            <v>Reducir los indices de delincuencia, victimización y minimizar los factores de riesgo en la población de esta junta de vecinos, a través de la instalación de un sistema autónomo de cámaras de televigilancia vecinal. 15 CÁMARAS</v>
          </cell>
          <cell r="BV46">
            <v>0</v>
          </cell>
          <cell r="BW46">
            <v>8000000</v>
          </cell>
          <cell r="BX46">
            <v>0</v>
          </cell>
          <cell r="BY46">
            <v>0</v>
          </cell>
          <cell r="BZ46">
            <v>8000000</v>
          </cell>
          <cell r="CA46">
            <v>0</v>
          </cell>
          <cell r="CB46" t="str">
            <v>LIDESEM LTDA</v>
          </cell>
          <cell r="CC46" t="str">
            <v>JORGE CELIS ARELLANO</v>
          </cell>
          <cell r="CD46">
            <v>7852500</v>
          </cell>
          <cell r="CE46" t="str">
            <v>SI</v>
          </cell>
          <cell r="CF46" t="str">
            <v>INCOMPLETO</v>
          </cell>
          <cell r="CG46">
            <v>0</v>
          </cell>
          <cell r="CH46">
            <v>0</v>
          </cell>
          <cell r="CI46" t="str">
            <v>ADMISIBLE</v>
          </cell>
          <cell r="CJ46" t="str">
            <v>SIN OBSERVACIONES DE ADMISIBILIDAD</v>
          </cell>
          <cell r="CK46" t="str">
            <v>ANEXO 23 SIN REQUERIMIENTOS TECNICOS PERTENECIENTES A ALTO HOSPICIO</v>
          </cell>
          <cell r="CL46">
            <v>0</v>
          </cell>
          <cell r="CM46">
            <v>0</v>
          </cell>
          <cell r="CN46" t="str">
            <v>NO</v>
          </cell>
          <cell r="CO46">
            <v>0</v>
          </cell>
          <cell r="CP46">
            <v>0</v>
          </cell>
          <cell r="CQ46" t="str">
            <v>NO</v>
          </cell>
          <cell r="CR46" t="str">
            <v>JORGE ESCALONA</v>
          </cell>
          <cell r="CS46" t="str">
            <v xml:space="preserve">1. DE ADJUDICAR DEBE INCORPORAR PANTALLA O MONITOR DE LAS CAMARAS, LA CUAL DEBE QUEDAR EN PROPIEDAD DE LA INSTITUCIÓN.  
</v>
          </cell>
          <cell r="CT46" t="str">
            <v>SITUACIONAL</v>
          </cell>
          <cell r="CU46" t="str">
            <v>Iquique</v>
          </cell>
          <cell r="CV46">
            <v>8000000</v>
          </cell>
          <cell r="CW46">
            <v>8000000</v>
          </cell>
          <cell r="CX46">
            <v>0</v>
          </cell>
          <cell r="CY46">
            <v>0.78</v>
          </cell>
          <cell r="CZ46" t="str">
            <v>ELEGIBLE</v>
          </cell>
          <cell r="DA46">
            <v>0</v>
          </cell>
          <cell r="DB46">
            <v>8000000</v>
          </cell>
          <cell r="DC46">
            <v>8000000</v>
          </cell>
          <cell r="DD46">
            <v>0</v>
          </cell>
          <cell r="DE46" t="str">
            <v>ADJUDICADO</v>
          </cell>
          <cell r="DF46">
            <v>0</v>
          </cell>
          <cell r="DG46" t="str">
            <v/>
          </cell>
          <cell r="DH46">
            <v>8000000</v>
          </cell>
          <cell r="DI46">
            <v>0</v>
          </cell>
          <cell r="DJ46" t="str">
            <v>ENTREGADO</v>
          </cell>
          <cell r="DK46">
            <v>0</v>
          </cell>
          <cell r="DL46">
            <v>0</v>
          </cell>
          <cell r="DM46">
            <v>0</v>
          </cell>
          <cell r="DN46">
            <v>38</v>
          </cell>
          <cell r="DO46" t="str">
            <v>ENTREGADO</v>
          </cell>
          <cell r="DP46">
            <v>0</v>
          </cell>
          <cell r="DQ46">
            <v>0</v>
          </cell>
        </row>
        <row r="47">
          <cell r="D47">
            <v>39</v>
          </cell>
          <cell r="E47" t="str">
            <v>65.008.327-k</v>
          </cell>
          <cell r="F47" t="str">
            <v>CAMARAS NUEVA VIDA</v>
          </cell>
          <cell r="G47" t="str">
            <v>JUNTA DE VECINOS NUEVA VIDA</v>
          </cell>
          <cell r="H47" t="str">
            <v>HABILITADO</v>
          </cell>
          <cell r="I47" t="str">
            <v>Validada</v>
          </cell>
          <cell r="J47">
            <v>42828.397870370369</v>
          </cell>
          <cell r="K47">
            <v>43717</v>
          </cell>
          <cell r="L47" t="str">
            <v>DIRECTIVA VIGENTE</v>
          </cell>
          <cell r="M47" t="str">
            <v>OK</v>
          </cell>
          <cell r="N47" t="str">
            <v>OK</v>
          </cell>
          <cell r="O47">
            <v>0</v>
          </cell>
          <cell r="P47">
            <v>39</v>
          </cell>
          <cell r="Q47">
            <v>0</v>
          </cell>
          <cell r="R47" t="str">
            <v>av. monte los olivos s/n alto hospicio</v>
          </cell>
          <cell r="S47" t="str">
            <v>Iquique</v>
          </cell>
          <cell r="T47" t="str">
            <v>Alto Hospicio</v>
          </cell>
          <cell r="U47">
            <v>986198806</v>
          </cell>
          <cell r="V47">
            <v>986198806</v>
          </cell>
          <cell r="W47" t="str">
            <v>juntavnuevavida@gmail.com</v>
          </cell>
          <cell r="X47">
            <v>0</v>
          </cell>
          <cell r="Y47">
            <v>42622</v>
          </cell>
          <cell r="Z47">
            <v>43717</v>
          </cell>
          <cell r="AA47">
            <v>38933</v>
          </cell>
          <cell r="AB47">
            <v>1860331043</v>
          </cell>
          <cell r="AC47" t="str">
            <v>junta de vecinos nueva vida</v>
          </cell>
          <cell r="AD47" t="str">
            <v>BANCO ESTADO DE CHILE</v>
          </cell>
          <cell r="AE47" t="str">
            <v>CUENTA DE AHORROS</v>
          </cell>
          <cell r="AF47">
            <v>0</v>
          </cell>
          <cell r="AG47" t="str">
            <v>HABILITADO</v>
          </cell>
          <cell r="AH47" t="str">
            <v>juan luis gonzalez lobos</v>
          </cell>
          <cell r="AI47" t="str">
            <v>10.194.056-k</v>
          </cell>
          <cell r="AJ47" t="str">
            <v>av. monte los olivos s/n alto hospicio</v>
          </cell>
          <cell r="AK47">
            <v>986198806</v>
          </cell>
          <cell r="AL47">
            <v>986198806</v>
          </cell>
          <cell r="AM47" t="str">
            <v>juntavnuevavida@gmail.com</v>
          </cell>
          <cell r="AN47" t="str">
            <v xml:space="preserve"> </v>
          </cell>
          <cell r="AO47" t="str">
            <v>NO</v>
          </cell>
          <cell r="AP47">
            <v>0</v>
          </cell>
          <cell r="AQ47" t="str">
            <v>HABILITADO</v>
          </cell>
          <cell r="AR47" t="str">
            <v>JUAN LUIS GONZALEZ LOBOS</v>
          </cell>
          <cell r="AS47" t="str">
            <v>10.194.056-K</v>
          </cell>
          <cell r="AT47">
            <v>0</v>
          </cell>
          <cell r="AU47">
            <v>0</v>
          </cell>
          <cell r="AV47">
            <v>0</v>
          </cell>
          <cell r="AW47">
            <v>0</v>
          </cell>
          <cell r="AX47">
            <v>0</v>
          </cell>
          <cell r="AY47" t="str">
            <v>NO</v>
          </cell>
          <cell r="AZ47">
            <v>0</v>
          </cell>
          <cell r="BA47">
            <v>0</v>
          </cell>
          <cell r="BB47">
            <v>0</v>
          </cell>
          <cell r="BC47">
            <v>0</v>
          </cell>
          <cell r="BD47">
            <v>0</v>
          </cell>
          <cell r="BE47">
            <v>0</v>
          </cell>
          <cell r="BF47">
            <v>0</v>
          </cell>
          <cell r="BG47">
            <v>0</v>
          </cell>
          <cell r="BH47" t="str">
            <v>IQUIQUE</v>
          </cell>
          <cell r="BI47" t="str">
            <v>ALTO HOSPICIO</v>
          </cell>
          <cell r="BJ47">
            <v>0</v>
          </cell>
          <cell r="BK47">
            <v>0</v>
          </cell>
          <cell r="BL47">
            <v>0</v>
          </cell>
          <cell r="BM47" t="e">
            <v>#VALUE!</v>
          </cell>
          <cell r="BN47" t="str">
            <v>NUEVO</v>
          </cell>
          <cell r="BO47" t="str">
            <v>SITUACIONAL</v>
          </cell>
          <cell r="BP47" t="str">
            <v>CAMARAS</v>
          </cell>
          <cell r="BQ47">
            <v>0</v>
          </cell>
          <cell r="BR47">
            <v>6</v>
          </cell>
          <cell r="BS47">
            <v>43009</v>
          </cell>
          <cell r="BT47">
            <v>43191</v>
          </cell>
          <cell r="BU47" t="str">
            <v>Reducir los indices de delincuencia, victimización y minimizar los factores de riesgo en la población de esta junta de vecinos, a través de la instalación de un sistema autónomo de cámaras de televigilancia vecinal. 15 CÁMARAS</v>
          </cell>
          <cell r="BV47">
            <v>0</v>
          </cell>
          <cell r="BW47">
            <v>8000000</v>
          </cell>
          <cell r="BX47">
            <v>0</v>
          </cell>
          <cell r="BY47">
            <v>0</v>
          </cell>
          <cell r="BZ47">
            <v>8000000</v>
          </cell>
          <cell r="CA47">
            <v>0</v>
          </cell>
          <cell r="CB47" t="str">
            <v>LIDESEM LTDA</v>
          </cell>
          <cell r="CC47" t="str">
            <v>JORGE CELIS ARELLANO</v>
          </cell>
          <cell r="CD47">
            <v>7852500</v>
          </cell>
          <cell r="CE47" t="str">
            <v>SI</v>
          </cell>
          <cell r="CF47" t="str">
            <v>INCOMPLETO</v>
          </cell>
          <cell r="CG47">
            <v>0</v>
          </cell>
          <cell r="CH47">
            <v>0</v>
          </cell>
          <cell r="CI47" t="str">
            <v>ADMISIBLE</v>
          </cell>
          <cell r="CJ47" t="str">
            <v>SIN OBSERVACIONES DE ADMISIBILIDAD</v>
          </cell>
          <cell r="CK47" t="str">
            <v>ANEXO 23 SIN REQUERIMIENTOS TECNICOS PERTENECIENTES A ALTO HOSPICIO</v>
          </cell>
          <cell r="CL47">
            <v>0</v>
          </cell>
          <cell r="CM47">
            <v>0</v>
          </cell>
          <cell r="CN47" t="str">
            <v>NO</v>
          </cell>
          <cell r="CO47">
            <v>0</v>
          </cell>
          <cell r="CP47">
            <v>0</v>
          </cell>
          <cell r="CQ47" t="str">
            <v>NO</v>
          </cell>
          <cell r="CR47" t="str">
            <v>JORGE ESCALONA</v>
          </cell>
          <cell r="CS47" t="str">
            <v xml:space="preserve">1. DE ADJUDICAR DEBE INCORPORAR PANTALLA O MONITOR DE LAS CAMARAS, LA CUAL DEBE QUEDAR EN PROPIEDAD DE LA INSTITUCIÓN.  
</v>
          </cell>
          <cell r="CT47" t="str">
            <v>SITUACIONAL</v>
          </cell>
          <cell r="CU47" t="str">
            <v>Iquique</v>
          </cell>
          <cell r="CV47">
            <v>8000000</v>
          </cell>
          <cell r="CW47">
            <v>8000000</v>
          </cell>
          <cell r="CX47">
            <v>0</v>
          </cell>
          <cell r="CY47">
            <v>0.78</v>
          </cell>
          <cell r="CZ47" t="str">
            <v>ELEGIBLE</v>
          </cell>
          <cell r="DA47">
            <v>0</v>
          </cell>
          <cell r="DB47">
            <v>8000000</v>
          </cell>
          <cell r="DC47">
            <v>8000000</v>
          </cell>
          <cell r="DD47">
            <v>0</v>
          </cell>
          <cell r="DE47" t="str">
            <v>ADJUDICADO</v>
          </cell>
          <cell r="DF47">
            <v>0</v>
          </cell>
          <cell r="DG47" t="str">
            <v/>
          </cell>
          <cell r="DH47">
            <v>8000000</v>
          </cell>
          <cell r="DI47">
            <v>0</v>
          </cell>
          <cell r="DJ47" t="str">
            <v>ENTREGADO</v>
          </cell>
          <cell r="DK47">
            <v>0</v>
          </cell>
          <cell r="DL47">
            <v>0</v>
          </cell>
          <cell r="DM47">
            <v>0</v>
          </cell>
          <cell r="DN47">
            <v>39</v>
          </cell>
          <cell r="DO47" t="str">
            <v>ENTREGADO</v>
          </cell>
          <cell r="DP47">
            <v>0</v>
          </cell>
          <cell r="DQ47">
            <v>0</v>
          </cell>
        </row>
        <row r="48">
          <cell r="D48">
            <v>40</v>
          </cell>
          <cell r="E48" t="str">
            <v>65.035.202-5</v>
          </cell>
          <cell r="F48" t="str">
            <v>CAMARAS PARINAS 1</v>
          </cell>
          <cell r="G48" t="str">
            <v>CONDOMINIO PARINAS 1</v>
          </cell>
          <cell r="H48" t="str">
            <v>HABILITADO</v>
          </cell>
          <cell r="I48" t="str">
            <v>Validada</v>
          </cell>
          <cell r="J48">
            <v>42857.464432870373</v>
          </cell>
          <cell r="K48">
            <v>43445</v>
          </cell>
          <cell r="L48" t="str">
            <v>DIRECTIVA VIGENTE</v>
          </cell>
          <cell r="M48" t="str">
            <v>OK</v>
          </cell>
          <cell r="N48" t="str">
            <v>OK</v>
          </cell>
          <cell r="O48">
            <v>0</v>
          </cell>
          <cell r="P48">
            <v>40</v>
          </cell>
          <cell r="Q48">
            <v>0</v>
          </cell>
          <cell r="R48" t="str">
            <v>santa rosa 3940</v>
          </cell>
          <cell r="S48" t="str">
            <v>Iquique</v>
          </cell>
          <cell r="T48" t="str">
            <v>Alto Hospicio</v>
          </cell>
          <cell r="U48">
            <v>999930056</v>
          </cell>
          <cell r="V48">
            <v>999930056</v>
          </cell>
          <cell r="W48" t="str">
            <v>condominioparinas01@gmail.com</v>
          </cell>
          <cell r="X48">
            <v>0</v>
          </cell>
          <cell r="Y48">
            <v>42715</v>
          </cell>
          <cell r="Z48">
            <v>43445</v>
          </cell>
          <cell r="AA48">
            <v>42055</v>
          </cell>
          <cell r="AB48">
            <v>107119730</v>
          </cell>
          <cell r="AC48" t="str">
            <v>condominio parinas 1</v>
          </cell>
          <cell r="AD48" t="str">
            <v>BANCO DE CHILE</v>
          </cell>
          <cell r="AE48" t="str">
            <v>CUENTA CORRIENTE</v>
          </cell>
          <cell r="AF48">
            <v>0</v>
          </cell>
          <cell r="AG48" t="str">
            <v>HABILITADO</v>
          </cell>
          <cell r="AH48" t="str">
            <v>hugo almeyda rivas</v>
          </cell>
          <cell r="AI48" t="str">
            <v>21.874.277-7</v>
          </cell>
          <cell r="AJ48" t="str">
            <v>santa rosa 3940</v>
          </cell>
          <cell r="AK48">
            <v>999930056</v>
          </cell>
          <cell r="AL48">
            <v>999930056</v>
          </cell>
          <cell r="AM48" t="str">
            <v>condominioparinas01@gmail.com</v>
          </cell>
          <cell r="AN48" t="str">
            <v xml:space="preserve"> </v>
          </cell>
          <cell r="AO48" t="str">
            <v>NO</v>
          </cell>
          <cell r="AP48">
            <v>0</v>
          </cell>
          <cell r="AQ48" t="str">
            <v>HABILITADO</v>
          </cell>
          <cell r="AR48" t="str">
            <v>HUGO ALMEIDA RIVAS</v>
          </cell>
          <cell r="AS48" t="str">
            <v>21.874.277-7</v>
          </cell>
          <cell r="AT48">
            <v>0</v>
          </cell>
          <cell r="AU48">
            <v>0</v>
          </cell>
          <cell r="AV48">
            <v>0</v>
          </cell>
          <cell r="AW48">
            <v>0</v>
          </cell>
          <cell r="AX48">
            <v>0</v>
          </cell>
          <cell r="AY48" t="str">
            <v>NO</v>
          </cell>
          <cell r="AZ48">
            <v>0</v>
          </cell>
          <cell r="BA48">
            <v>0</v>
          </cell>
          <cell r="BB48">
            <v>0</v>
          </cell>
          <cell r="BC48">
            <v>0</v>
          </cell>
          <cell r="BD48">
            <v>0</v>
          </cell>
          <cell r="BE48">
            <v>0</v>
          </cell>
          <cell r="BF48">
            <v>0</v>
          </cell>
          <cell r="BG48">
            <v>0</v>
          </cell>
          <cell r="BH48" t="str">
            <v>IQUIQUE</v>
          </cell>
          <cell r="BI48" t="str">
            <v>ALTO HOSPICIO</v>
          </cell>
          <cell r="BJ48">
            <v>0</v>
          </cell>
          <cell r="BK48">
            <v>0</v>
          </cell>
          <cell r="BL48">
            <v>0</v>
          </cell>
          <cell r="BM48" t="e">
            <v>#VALUE!</v>
          </cell>
          <cell r="BN48" t="str">
            <v>NUEVO</v>
          </cell>
          <cell r="BO48" t="str">
            <v>SITUACIONAL</v>
          </cell>
          <cell r="BP48" t="str">
            <v>CAMARAS</v>
          </cell>
          <cell r="BQ48">
            <v>0</v>
          </cell>
          <cell r="BR48">
            <v>6</v>
          </cell>
          <cell r="BS48">
            <v>43009</v>
          </cell>
          <cell r="BT48">
            <v>43191</v>
          </cell>
          <cell r="BU48">
            <v>0</v>
          </cell>
          <cell r="BV48">
            <v>0</v>
          </cell>
          <cell r="BW48">
            <v>8000000</v>
          </cell>
          <cell r="BX48">
            <v>0</v>
          </cell>
          <cell r="BY48">
            <v>0</v>
          </cell>
          <cell r="BZ48">
            <v>8000000</v>
          </cell>
          <cell r="CA48">
            <v>0</v>
          </cell>
          <cell r="CB48" t="str">
            <v>LIDESEM LTDA</v>
          </cell>
          <cell r="CC48" t="str">
            <v>JORGE CELIS ARELLANO</v>
          </cell>
          <cell r="CD48">
            <v>7852500</v>
          </cell>
          <cell r="CE48" t="str">
            <v>SI</v>
          </cell>
          <cell r="CF48" t="str">
            <v>INCOMPLETO</v>
          </cell>
          <cell r="CG48">
            <v>0</v>
          </cell>
          <cell r="CH48">
            <v>0</v>
          </cell>
          <cell r="CI48" t="str">
            <v>ADMISIBLE</v>
          </cell>
          <cell r="CJ48" t="str">
            <v>SIN OBSERVACIONES DE ADMISIBILIDAD</v>
          </cell>
          <cell r="CK48" t="str">
            <v>ANEXO 23 SIN REQUERIMIENTOS TECNICOS PERTENECIENTES A ALTO HOSPICIO</v>
          </cell>
          <cell r="CL48">
            <v>0</v>
          </cell>
          <cell r="CM48">
            <v>0</v>
          </cell>
          <cell r="CN48" t="str">
            <v>NO</v>
          </cell>
          <cell r="CO48">
            <v>0</v>
          </cell>
          <cell r="CP48">
            <v>0</v>
          </cell>
          <cell r="CQ48" t="str">
            <v>NO</v>
          </cell>
          <cell r="CR48" t="str">
            <v>JORGE ESCALONA</v>
          </cell>
          <cell r="CS48" t="str">
            <v xml:space="preserve">1. DE ADJUDICAR DEBE INCORPORAR PANTALLA O MONITOR DE LAS CAMARAS, LA CUAL DEBE QUEDAR EN PROPIEDAD DE LA INSTITUCIÓN.  
</v>
          </cell>
          <cell r="CT48" t="str">
            <v>SITUACIONAL</v>
          </cell>
          <cell r="CU48" t="str">
            <v>Iquique</v>
          </cell>
          <cell r="CV48">
            <v>8000000</v>
          </cell>
          <cell r="CW48">
            <v>8000000</v>
          </cell>
          <cell r="CX48">
            <v>0</v>
          </cell>
          <cell r="CY48">
            <v>0.78</v>
          </cell>
          <cell r="CZ48" t="str">
            <v>ELEGIBLE</v>
          </cell>
          <cell r="DA48">
            <v>0</v>
          </cell>
          <cell r="DB48">
            <v>8000000</v>
          </cell>
          <cell r="DC48">
            <v>8000000</v>
          </cell>
          <cell r="DD48">
            <v>0</v>
          </cell>
          <cell r="DE48" t="str">
            <v>NO ADJUDICADO</v>
          </cell>
          <cell r="DF48">
            <v>0</v>
          </cell>
          <cell r="DG48" t="str">
            <v/>
          </cell>
          <cell r="DH48" t="str">
            <v/>
          </cell>
          <cell r="DI48">
            <v>0</v>
          </cell>
          <cell r="DJ48">
            <v>0</v>
          </cell>
          <cell r="DK48">
            <v>0</v>
          </cell>
          <cell r="DL48">
            <v>0</v>
          </cell>
          <cell r="DM48">
            <v>0</v>
          </cell>
          <cell r="DN48">
            <v>40</v>
          </cell>
          <cell r="DO48" t="str">
            <v>NO ADJUDICADO</v>
          </cell>
          <cell r="DP48">
            <v>0</v>
          </cell>
          <cell r="DQ48">
            <v>0</v>
          </cell>
        </row>
        <row r="49">
          <cell r="D49">
            <v>41</v>
          </cell>
          <cell r="E49" t="str">
            <v>65.190.980-5</v>
          </cell>
          <cell r="F49" t="str">
            <v>MEJORANDO LA SEGURIDAD Y CALIDAD DE VIDA DEL PUEBLO DE CAMIÑA MEDIANTE ENERGÍA SUSTENTABLE</v>
          </cell>
          <cell r="G49" t="str">
            <v>JUNTA VECINOS Nº4 CAMIÑA</v>
          </cell>
          <cell r="H49" t="str">
            <v>HABILITADO</v>
          </cell>
          <cell r="I49" t="str">
            <v>Validada</v>
          </cell>
          <cell r="J49">
            <v>42866.518923611111</v>
          </cell>
          <cell r="K49">
            <v>42911</v>
          </cell>
          <cell r="L49" t="str">
            <v>DIRECTIVA ESTÁ POR VENCER</v>
          </cell>
          <cell r="M49" t="str">
            <v>DIRECTIVA VENCE EL MES  6</v>
          </cell>
          <cell r="N49" t="str">
            <v>OK</v>
          </cell>
          <cell r="O49">
            <v>0</v>
          </cell>
          <cell r="P49">
            <v>41</v>
          </cell>
          <cell r="Q49">
            <v>0</v>
          </cell>
          <cell r="R49" t="str">
            <v>ESMERALDA S/N</v>
          </cell>
          <cell r="S49" t="str">
            <v>Tamarugal</v>
          </cell>
          <cell r="T49" t="str">
            <v>Camiña</v>
          </cell>
          <cell r="U49">
            <v>0</v>
          </cell>
          <cell r="V49">
            <v>985043919</v>
          </cell>
          <cell r="W49" t="str">
            <v>juntavecinos4camina@gmail.com</v>
          </cell>
          <cell r="X49">
            <v>0</v>
          </cell>
          <cell r="Y49">
            <v>41815</v>
          </cell>
          <cell r="Z49">
            <v>42911</v>
          </cell>
          <cell r="AA49">
            <v>27985</v>
          </cell>
          <cell r="AB49">
            <v>1365699174</v>
          </cell>
          <cell r="AC49" t="str">
            <v>JUNTA VECINOS N4 LOCALIDAD DE CAMINA</v>
          </cell>
          <cell r="AD49" t="str">
            <v>BANCO ESTADO DE CHILE</v>
          </cell>
          <cell r="AE49" t="str">
            <v>CUENTA DE AHORROS</v>
          </cell>
          <cell r="AF49">
            <v>0</v>
          </cell>
          <cell r="AG49" t="str">
            <v>HABILITADO</v>
          </cell>
          <cell r="AH49" t="str">
            <v>YAMILET DANITZA MOLLO RAMOS</v>
          </cell>
          <cell r="AI49" t="str">
            <v>12.937.549-3</v>
          </cell>
          <cell r="AJ49" t="str">
            <v>ARTURO PRAT S/N</v>
          </cell>
          <cell r="AK49">
            <v>0</v>
          </cell>
          <cell r="AL49">
            <v>985043919</v>
          </cell>
          <cell r="AM49" t="str">
            <v>yamiletmollor@gmail.com</v>
          </cell>
          <cell r="AN49" t="str">
            <v xml:space="preserve"> </v>
          </cell>
          <cell r="AO49" t="str">
            <v>NO</v>
          </cell>
          <cell r="AP49">
            <v>0</v>
          </cell>
          <cell r="AQ49" t="str">
            <v>HABILITADO</v>
          </cell>
          <cell r="AR49" t="str">
            <v>YAMILET DANITZA MOLLO RAMOS</v>
          </cell>
          <cell r="AS49" t="str">
            <v>12.937.549-3</v>
          </cell>
          <cell r="AT49">
            <v>0</v>
          </cell>
          <cell r="AU49">
            <v>0</v>
          </cell>
          <cell r="AV49">
            <v>0</v>
          </cell>
          <cell r="AW49">
            <v>0</v>
          </cell>
          <cell r="AX49">
            <v>0</v>
          </cell>
          <cell r="AY49" t="str">
            <v>NO</v>
          </cell>
          <cell r="AZ49">
            <v>0</v>
          </cell>
          <cell r="BA49" t="str">
            <v>MARIA PAZ GONZALES CALDERON</v>
          </cell>
          <cell r="BB49" t="str">
            <v>16.056.285-4</v>
          </cell>
          <cell r="BC49">
            <v>0</v>
          </cell>
          <cell r="BD49">
            <v>0</v>
          </cell>
          <cell r="BE49">
            <v>0</v>
          </cell>
          <cell r="BF49">
            <v>0</v>
          </cell>
          <cell r="BG49">
            <v>0</v>
          </cell>
          <cell r="BH49" t="str">
            <v>TAMARUGAL</v>
          </cell>
          <cell r="BI49" t="str">
            <v>HUARA</v>
          </cell>
          <cell r="BJ49">
            <v>0</v>
          </cell>
          <cell r="BK49">
            <v>0</v>
          </cell>
          <cell r="BL49">
            <v>0</v>
          </cell>
          <cell r="BM49" t="e">
            <v>#VALUE!</v>
          </cell>
          <cell r="BN49" t="str">
            <v>NUEVO</v>
          </cell>
          <cell r="BO49" t="str">
            <v>SITUACIONAL</v>
          </cell>
          <cell r="BP49" t="str">
            <v>ILUMINACIÓN</v>
          </cell>
          <cell r="BQ49">
            <v>0</v>
          </cell>
          <cell r="BR49" t="str">
            <v>INGRESAR SOLO NUMERO DE CANTIDAD DE MESES A EJECUTAR</v>
          </cell>
          <cell r="BS49" t="str">
            <v>INGRESAR FECHA</v>
          </cell>
          <cell r="BT49" t="e">
            <v>#VALUE!</v>
          </cell>
          <cell r="BU49" t="str">
            <v>INSTALACION DE LUMINARIAS SOLARES FOTOVOLTAICAS LED EN EL PUEBLO DE CAMIÑA</v>
          </cell>
          <cell r="BV49">
            <v>0</v>
          </cell>
          <cell r="BW49">
            <v>19972000</v>
          </cell>
          <cell r="BX49">
            <v>0</v>
          </cell>
          <cell r="BY49">
            <v>0</v>
          </cell>
          <cell r="BZ49">
            <v>19972000</v>
          </cell>
          <cell r="CA49">
            <v>0</v>
          </cell>
          <cell r="CB49" t="str">
            <v>AP COMUNICACIONES</v>
          </cell>
          <cell r="CC49" t="str">
            <v>ALEXIS ALVAREZ CALISTO</v>
          </cell>
          <cell r="CD49">
            <v>19072000</v>
          </cell>
          <cell r="CE49" t="str">
            <v>SI</v>
          </cell>
          <cell r="CF49">
            <v>0</v>
          </cell>
          <cell r="CG49">
            <v>0</v>
          </cell>
          <cell r="CH49">
            <v>0</v>
          </cell>
          <cell r="CI49" t="str">
            <v>ADMISIBLE</v>
          </cell>
          <cell r="CJ49" t="str">
            <v>SIN OBSERVACIONES DE ADMISIBILIDAD</v>
          </cell>
          <cell r="CK49">
            <v>0</v>
          </cell>
          <cell r="CL49">
            <v>0</v>
          </cell>
          <cell r="CM49">
            <v>0</v>
          </cell>
          <cell r="CN49" t="str">
            <v>NO</v>
          </cell>
          <cell r="CO49">
            <v>0</v>
          </cell>
          <cell r="CP49">
            <v>0</v>
          </cell>
          <cell r="CQ49" t="str">
            <v>NO</v>
          </cell>
          <cell r="CR49" t="str">
            <v>RENE LAMBERT</v>
          </cell>
          <cell r="CS49" t="str">
            <v xml:space="preserve">1. PROVEEDOR SE REPITE EN PROYECTO N°9. 
2. DEBE INCORPORAR CALCULO LUMÍNICO.
3. INCOPORAR FOTOGRAFIAS QUE CORRESPONDAN.
4. NO PRESENTAN UN PLAN DE MANTENIMIENTO DE LAS LUMINARIAS, SOLO UNA CAPACITACIÓN POR PARTE DE LA EMPRESA, LO QUE NO ESPECIFICA COMO SE REALIZARÁ EL TRABAJO DADO QUE LAS LUMINARIAS SE ENCUENTRAN EN ALTURA.
</v>
          </cell>
          <cell r="CT49" t="str">
            <v>SITUACIONAL</v>
          </cell>
          <cell r="CU49" t="str">
            <v>Tamarugal</v>
          </cell>
          <cell r="CV49">
            <v>19972000</v>
          </cell>
          <cell r="CW49">
            <v>19972000</v>
          </cell>
          <cell r="CX49">
            <v>0</v>
          </cell>
          <cell r="CY49">
            <v>0.72950000000000004</v>
          </cell>
          <cell r="CZ49" t="str">
            <v>ELEGIBLE</v>
          </cell>
          <cell r="DA49">
            <v>0</v>
          </cell>
          <cell r="DB49">
            <v>19972000</v>
          </cell>
          <cell r="DC49">
            <v>10000000</v>
          </cell>
          <cell r="DD49">
            <v>9972000</v>
          </cell>
          <cell r="DE49" t="str">
            <v>ADJUDICADO</v>
          </cell>
          <cell r="DF49">
            <v>0</v>
          </cell>
          <cell r="DG49" t="str">
            <v/>
          </cell>
          <cell r="DH49">
            <v>10000000</v>
          </cell>
          <cell r="DI49">
            <v>0</v>
          </cell>
          <cell r="DJ49" t="str">
            <v>ENTREGADO</v>
          </cell>
          <cell r="DK49">
            <v>0</v>
          </cell>
          <cell r="DL49">
            <v>0</v>
          </cell>
          <cell r="DM49">
            <v>0</v>
          </cell>
          <cell r="DN49">
            <v>41</v>
          </cell>
          <cell r="DO49" t="str">
            <v>ADJUDICADO</v>
          </cell>
          <cell r="DP49">
            <v>0</v>
          </cell>
          <cell r="DQ49">
            <v>0</v>
          </cell>
        </row>
        <row r="50">
          <cell r="D50">
            <v>42</v>
          </cell>
          <cell r="E50" t="str">
            <v>74.664.400-0</v>
          </cell>
          <cell r="F50" t="str">
            <v>LA LUZ BRINDA PROTECCIÓN TRANQUILIDAD Y ALEGRÍA A LA COMUNIDAD DE SIBAYA</v>
          </cell>
          <cell r="G50" t="str">
            <v>JUNTA VECINAL N 9 DE SIBAYA</v>
          </cell>
          <cell r="H50" t="str">
            <v>HABILITADO</v>
          </cell>
          <cell r="I50" t="str">
            <v>Validada</v>
          </cell>
          <cell r="J50">
            <v>42885.3984837963</v>
          </cell>
          <cell r="K50">
            <v>43383</v>
          </cell>
          <cell r="L50" t="str">
            <v>DIRECTIVA VIGENTE</v>
          </cell>
          <cell r="M50" t="str">
            <v>OK</v>
          </cell>
          <cell r="N50" t="str">
            <v>OK</v>
          </cell>
          <cell r="O50">
            <v>0</v>
          </cell>
          <cell r="P50">
            <v>42</v>
          </cell>
          <cell r="Q50">
            <v>0</v>
          </cell>
          <cell r="R50" t="str">
            <v>SIBAYA s/n</v>
          </cell>
          <cell r="S50" t="str">
            <v>Tamarugal</v>
          </cell>
          <cell r="T50" t="str">
            <v>Huara</v>
          </cell>
          <cell r="U50">
            <v>572444219</v>
          </cell>
          <cell r="V50">
            <v>978876755</v>
          </cell>
          <cell r="W50" t="str">
            <v>juntadevecinosdesibaya@gmail.com</v>
          </cell>
          <cell r="X50">
            <v>0</v>
          </cell>
          <cell r="Y50">
            <v>42287</v>
          </cell>
          <cell r="Z50">
            <v>43383</v>
          </cell>
          <cell r="AA50">
            <v>32925</v>
          </cell>
          <cell r="AB50">
            <v>1366034044</v>
          </cell>
          <cell r="AC50" t="str">
            <v>JUNTA DE VECINOS N9 DE SIBAYA</v>
          </cell>
          <cell r="AD50" t="str">
            <v>BANCO ESTADO DE CHILE</v>
          </cell>
          <cell r="AE50" t="str">
            <v>CUENTA DE AHORROS</v>
          </cell>
          <cell r="AF50">
            <v>0</v>
          </cell>
          <cell r="AG50" t="str">
            <v>HABILITADO</v>
          </cell>
          <cell r="AH50" t="str">
            <v>DIMAS VILCA TICUNA</v>
          </cell>
          <cell r="AI50" t="str">
            <v>4.454.936-0</v>
          </cell>
          <cell r="AJ50" t="str">
            <v>SIBAYA s/n</v>
          </cell>
          <cell r="AK50">
            <v>572444219</v>
          </cell>
          <cell r="AL50">
            <v>978876755</v>
          </cell>
          <cell r="AM50" t="str">
            <v>juntadevecinosdesibaya@gmail.com</v>
          </cell>
          <cell r="AN50" t="str">
            <v xml:space="preserve"> </v>
          </cell>
          <cell r="AO50" t="str">
            <v>NO</v>
          </cell>
          <cell r="AP50">
            <v>0</v>
          </cell>
          <cell r="AQ50" t="str">
            <v>HABILITADO</v>
          </cell>
          <cell r="AR50" t="str">
            <v>DIMAS VILCA TICUNA</v>
          </cell>
          <cell r="AS50" t="str">
            <v>4.454.936-0</v>
          </cell>
          <cell r="AT50" t="str">
            <v>SIBAYA S/N</v>
          </cell>
          <cell r="AU50">
            <v>0</v>
          </cell>
          <cell r="AV50">
            <v>978876755</v>
          </cell>
          <cell r="AW50" t="str">
            <v>JUNTADEVECINOSDESIBAYA@GMAIL.COM</v>
          </cell>
          <cell r="AX50">
            <v>0</v>
          </cell>
          <cell r="AY50" t="str">
            <v>NO</v>
          </cell>
          <cell r="AZ50">
            <v>0</v>
          </cell>
          <cell r="BA50">
            <v>0</v>
          </cell>
          <cell r="BB50">
            <v>0</v>
          </cell>
          <cell r="BC50">
            <v>0</v>
          </cell>
          <cell r="BD50">
            <v>0</v>
          </cell>
          <cell r="BE50">
            <v>0</v>
          </cell>
          <cell r="BF50">
            <v>0</v>
          </cell>
          <cell r="BG50">
            <v>0</v>
          </cell>
          <cell r="BH50" t="str">
            <v>TAMARUGAL</v>
          </cell>
          <cell r="BI50" t="str">
            <v>HUARA</v>
          </cell>
          <cell r="BJ50" t="str">
            <v>SIBAYA</v>
          </cell>
          <cell r="BK50">
            <v>59</v>
          </cell>
          <cell r="BL50">
            <v>120</v>
          </cell>
          <cell r="BM50">
            <v>0</v>
          </cell>
          <cell r="BN50" t="str">
            <v>NUEVO</v>
          </cell>
          <cell r="BO50" t="str">
            <v>SITUACIONAL</v>
          </cell>
          <cell r="BP50" t="str">
            <v>ILUMINACIÓN</v>
          </cell>
          <cell r="BQ50">
            <v>0</v>
          </cell>
          <cell r="BR50">
            <v>6</v>
          </cell>
          <cell r="BS50">
            <v>42917</v>
          </cell>
          <cell r="BT50">
            <v>43100</v>
          </cell>
          <cell r="BU50" t="str">
            <v xml:space="preserve">IMPLEMENTAR LUMINARIAS SOLARES PARA REDUCIR EL TEMOR DE INTRANQUILIDAD EN LOS POBLADORES </v>
          </cell>
          <cell r="BV50">
            <v>0</v>
          </cell>
          <cell r="BW50">
            <v>18470000</v>
          </cell>
          <cell r="BX50">
            <v>0</v>
          </cell>
          <cell r="BY50">
            <v>0</v>
          </cell>
          <cell r="BZ50">
            <v>18470000</v>
          </cell>
          <cell r="CA50">
            <v>0</v>
          </cell>
          <cell r="CB50" t="str">
            <v>SOLAR AVALOS</v>
          </cell>
          <cell r="CC50">
            <v>0</v>
          </cell>
          <cell r="CD50">
            <v>17600000</v>
          </cell>
          <cell r="CE50">
            <v>0</v>
          </cell>
          <cell r="CF50">
            <v>0</v>
          </cell>
          <cell r="CG50">
            <v>0</v>
          </cell>
          <cell r="CH50">
            <v>0</v>
          </cell>
          <cell r="CI50" t="str">
            <v>INADMISIBLE</v>
          </cell>
          <cell r="CJ50" t="str">
            <v>NO INCORPORA CERTIFICADO DE VIGENCIA DEL BANCO</v>
          </cell>
          <cell r="CK50">
            <v>0</v>
          </cell>
          <cell r="CL50">
            <v>0</v>
          </cell>
          <cell r="CM50">
            <v>0</v>
          </cell>
          <cell r="CN50" t="str">
            <v>NO</v>
          </cell>
          <cell r="CO50">
            <v>0</v>
          </cell>
          <cell r="CP50">
            <v>0</v>
          </cell>
          <cell r="CQ50">
            <v>0</v>
          </cell>
          <cell r="CR50">
            <v>0</v>
          </cell>
          <cell r="CS50">
            <v>0</v>
          </cell>
          <cell r="CT50">
            <v>0</v>
          </cell>
          <cell r="CU50">
            <v>0</v>
          </cell>
          <cell r="CV50">
            <v>0</v>
          </cell>
          <cell r="CW50">
            <v>0</v>
          </cell>
          <cell r="CX50">
            <v>0</v>
          </cell>
          <cell r="CY50" t="str">
            <v/>
          </cell>
          <cell r="CZ50" t="str">
            <v>INADMISIBLE</v>
          </cell>
          <cell r="DA50">
            <v>0</v>
          </cell>
          <cell r="DB50">
            <v>0</v>
          </cell>
          <cell r="DC50">
            <v>0</v>
          </cell>
          <cell r="DD50">
            <v>0</v>
          </cell>
          <cell r="DE50">
            <v>0</v>
          </cell>
          <cell r="DF50">
            <v>0</v>
          </cell>
          <cell r="DG50" t="str">
            <v/>
          </cell>
          <cell r="DH50" t="str">
            <v/>
          </cell>
          <cell r="DI50">
            <v>0</v>
          </cell>
          <cell r="DJ50">
            <v>0</v>
          </cell>
          <cell r="DK50">
            <v>0</v>
          </cell>
          <cell r="DL50">
            <v>0</v>
          </cell>
          <cell r="DM50">
            <v>0</v>
          </cell>
          <cell r="DN50">
            <v>42</v>
          </cell>
          <cell r="DO50" t="str">
            <v>INADMISIBLE</v>
          </cell>
          <cell r="DP50">
            <v>0</v>
          </cell>
          <cell r="DQ50">
            <v>0</v>
          </cell>
        </row>
        <row r="51">
          <cell r="D51">
            <v>43</v>
          </cell>
          <cell r="E51" t="str">
            <v>65.068.521-0</v>
          </cell>
          <cell r="F51" t="str">
            <v>CAMARAS CONDOMINIO SOCIAL MAR DEL PACIFICO</v>
          </cell>
          <cell r="G51" t="str">
            <v>CONDOMINIO SOCIAL MAR DEL PACIFICO</v>
          </cell>
          <cell r="H51" t="str">
            <v>HABILITADO</v>
          </cell>
          <cell r="I51" t="str">
            <v>Validada</v>
          </cell>
          <cell r="J51">
            <v>42874.510740740741</v>
          </cell>
          <cell r="K51">
            <v>43368</v>
          </cell>
          <cell r="L51" t="str">
            <v>DIRECTIVA VIGENTE</v>
          </cell>
          <cell r="M51" t="str">
            <v>OK</v>
          </cell>
          <cell r="N51" t="str">
            <v>OK</v>
          </cell>
          <cell r="O51">
            <v>0</v>
          </cell>
          <cell r="P51">
            <v>43</v>
          </cell>
          <cell r="Q51">
            <v>0</v>
          </cell>
          <cell r="R51" t="str">
            <v>jose cubillos 3370</v>
          </cell>
          <cell r="S51" t="str">
            <v>Iquique</v>
          </cell>
          <cell r="T51" t="str">
            <v>Alto Hospicio</v>
          </cell>
          <cell r="U51">
            <v>0</v>
          </cell>
          <cell r="V51">
            <v>957138943</v>
          </cell>
          <cell r="W51" t="str">
            <v>condominiomardelpacifico2017@gmail.com</v>
          </cell>
          <cell r="X51">
            <v>0</v>
          </cell>
          <cell r="Y51">
            <v>42272</v>
          </cell>
          <cell r="Z51">
            <v>43368</v>
          </cell>
          <cell r="AA51">
            <v>41382</v>
          </cell>
          <cell r="AB51">
            <v>1870529941</v>
          </cell>
          <cell r="AC51" t="str">
            <v>condominio social mar del pacifico</v>
          </cell>
          <cell r="AD51" t="str">
            <v>BANCO ESTADO DE CHILE</v>
          </cell>
          <cell r="AE51" t="str">
            <v>CUENTA DE AHORROS</v>
          </cell>
          <cell r="AF51">
            <v>0</v>
          </cell>
          <cell r="AG51" t="str">
            <v>HABILITADO</v>
          </cell>
          <cell r="AH51" t="str">
            <v>manuel reyes barahona</v>
          </cell>
          <cell r="AI51" t="str">
            <v>9.570.456-5</v>
          </cell>
          <cell r="AJ51" t="str">
            <v>jose cubillos 3370</v>
          </cell>
          <cell r="AK51">
            <v>0</v>
          </cell>
          <cell r="AL51">
            <v>957138943</v>
          </cell>
          <cell r="AM51" t="str">
            <v>condominiomardelpacifico2017@gmail.com</v>
          </cell>
          <cell r="AN51" t="str">
            <v xml:space="preserve"> </v>
          </cell>
          <cell r="AO51" t="str">
            <v>NO</v>
          </cell>
          <cell r="AP51">
            <v>0</v>
          </cell>
          <cell r="AQ51" t="str">
            <v>HABILITADO</v>
          </cell>
          <cell r="AR51" t="str">
            <v>MANUEL REYES BARAHONA</v>
          </cell>
          <cell r="AS51" t="str">
            <v>9.570.456-5</v>
          </cell>
          <cell r="AT51">
            <v>0</v>
          </cell>
          <cell r="AU51">
            <v>0</v>
          </cell>
          <cell r="AV51">
            <v>0</v>
          </cell>
          <cell r="AW51">
            <v>0</v>
          </cell>
          <cell r="AX51">
            <v>0</v>
          </cell>
          <cell r="AY51" t="str">
            <v>NO</v>
          </cell>
          <cell r="AZ51">
            <v>0</v>
          </cell>
          <cell r="BA51">
            <v>0</v>
          </cell>
          <cell r="BB51">
            <v>0</v>
          </cell>
          <cell r="BC51">
            <v>0</v>
          </cell>
          <cell r="BD51">
            <v>0</v>
          </cell>
          <cell r="BE51">
            <v>0</v>
          </cell>
          <cell r="BF51">
            <v>0</v>
          </cell>
          <cell r="BG51">
            <v>0</v>
          </cell>
          <cell r="BH51" t="str">
            <v>IQUIQUE</v>
          </cell>
          <cell r="BI51" t="str">
            <v>ALTO HOSPICIO</v>
          </cell>
          <cell r="BJ51">
            <v>0</v>
          </cell>
          <cell r="BK51">
            <v>0</v>
          </cell>
          <cell r="BL51">
            <v>0</v>
          </cell>
          <cell r="BM51" t="e">
            <v>#VALUE!</v>
          </cell>
          <cell r="BN51" t="str">
            <v>NUEVO</v>
          </cell>
          <cell r="BO51" t="str">
            <v>SITUACIONAL</v>
          </cell>
          <cell r="BP51" t="str">
            <v>CAMARAS</v>
          </cell>
          <cell r="BQ51">
            <v>0</v>
          </cell>
          <cell r="BR51">
            <v>6</v>
          </cell>
          <cell r="BS51">
            <v>43009</v>
          </cell>
          <cell r="BT51">
            <v>43191</v>
          </cell>
          <cell r="BU51">
            <v>0</v>
          </cell>
          <cell r="BV51">
            <v>0</v>
          </cell>
          <cell r="BW51">
            <v>8000000</v>
          </cell>
          <cell r="BX51">
            <v>0</v>
          </cell>
          <cell r="BY51">
            <v>0</v>
          </cell>
          <cell r="BZ51">
            <v>8000000</v>
          </cell>
          <cell r="CA51">
            <v>0</v>
          </cell>
          <cell r="CB51" t="str">
            <v>LIDESEM LTDA</v>
          </cell>
          <cell r="CC51" t="str">
            <v>JORGE CELIS ARELLANO</v>
          </cell>
          <cell r="CD51">
            <v>7852500</v>
          </cell>
          <cell r="CE51" t="str">
            <v>SI</v>
          </cell>
          <cell r="CF51" t="str">
            <v>INCOMPLETO</v>
          </cell>
          <cell r="CG51">
            <v>0</v>
          </cell>
          <cell r="CH51">
            <v>0</v>
          </cell>
          <cell r="CI51" t="str">
            <v>ADMISIBLE</v>
          </cell>
          <cell r="CJ51" t="str">
            <v>SIN OBSERVACIONES DE ADMISIBILIDAD</v>
          </cell>
          <cell r="CK51" t="str">
            <v>ANEXO 23 SIN REQUERIMIENTOS TECNICOS PERTENECIENTES A ALTO HOSPICIO</v>
          </cell>
          <cell r="CL51">
            <v>0</v>
          </cell>
          <cell r="CM51">
            <v>0</v>
          </cell>
          <cell r="CN51" t="str">
            <v>NO</v>
          </cell>
          <cell r="CO51">
            <v>0</v>
          </cell>
          <cell r="CP51">
            <v>0</v>
          </cell>
          <cell r="CQ51" t="str">
            <v>NO</v>
          </cell>
          <cell r="CR51" t="str">
            <v>JORGE ESCALONA</v>
          </cell>
          <cell r="CS51" t="str">
            <v xml:space="preserve">1. DE ADJUDICAR DEBE INCORPORAR PANTALLA O MONITOR DE LAS CAMARAS, LA CUAL DEBE QUEDAR EN PROPIEDAD DE LA INSTITUCIÓN.  
</v>
          </cell>
          <cell r="CT51" t="str">
            <v>SITUACIONAL</v>
          </cell>
          <cell r="CU51" t="str">
            <v>Iquique</v>
          </cell>
          <cell r="CV51">
            <v>8000000</v>
          </cell>
          <cell r="CW51">
            <v>8000000</v>
          </cell>
          <cell r="CX51">
            <v>0</v>
          </cell>
          <cell r="CY51">
            <v>0.78</v>
          </cell>
          <cell r="CZ51" t="str">
            <v>ELEGIBLE</v>
          </cell>
          <cell r="DA51">
            <v>0</v>
          </cell>
          <cell r="DB51">
            <v>8000000</v>
          </cell>
          <cell r="DC51">
            <v>8000000</v>
          </cell>
          <cell r="DD51">
            <v>0</v>
          </cell>
          <cell r="DE51" t="str">
            <v>NO ADJUDICADO</v>
          </cell>
          <cell r="DF51">
            <v>0</v>
          </cell>
          <cell r="DG51" t="str">
            <v/>
          </cell>
          <cell r="DH51" t="str">
            <v/>
          </cell>
          <cell r="DI51">
            <v>0</v>
          </cell>
          <cell r="DJ51">
            <v>0</v>
          </cell>
          <cell r="DK51">
            <v>0</v>
          </cell>
          <cell r="DL51">
            <v>0</v>
          </cell>
          <cell r="DM51">
            <v>0</v>
          </cell>
          <cell r="DN51">
            <v>43</v>
          </cell>
          <cell r="DO51" t="str">
            <v>NO ADJUDICADO</v>
          </cell>
          <cell r="DP51">
            <v>0</v>
          </cell>
          <cell r="DQ51">
            <v>0</v>
          </cell>
        </row>
        <row r="52">
          <cell r="D52">
            <v>44</v>
          </cell>
          <cell r="E52" t="str">
            <v>65.007.516-1</v>
          </cell>
          <cell r="F52" t="str">
            <v>CONTINUIDAD CAMARAS 318</v>
          </cell>
          <cell r="G52" t="str">
            <v>JUNTA DE VECINOS 318</v>
          </cell>
          <cell r="H52" t="str">
            <v>HABILITADO</v>
          </cell>
          <cell r="I52" t="str">
            <v>Validada</v>
          </cell>
          <cell r="J52">
            <v>42838.392071759263</v>
          </cell>
          <cell r="K52">
            <v>43796</v>
          </cell>
          <cell r="L52" t="str">
            <v>DIRECTIVA VIGENTE</v>
          </cell>
          <cell r="M52" t="str">
            <v>OK</v>
          </cell>
          <cell r="N52" t="str">
            <v>OK</v>
          </cell>
          <cell r="O52">
            <v>0</v>
          </cell>
          <cell r="P52">
            <v>44</v>
          </cell>
          <cell r="Q52">
            <v>0</v>
          </cell>
          <cell r="R52" t="str">
            <v>jose joaquin vallejos s/n</v>
          </cell>
          <cell r="S52" t="str">
            <v>Iquique</v>
          </cell>
          <cell r="T52" t="str">
            <v>Alto Hospicio</v>
          </cell>
          <cell r="U52">
            <v>0</v>
          </cell>
          <cell r="V52">
            <v>82474650</v>
          </cell>
          <cell r="W52" t="str">
            <v>jvecinal318@gmail.com</v>
          </cell>
          <cell r="X52">
            <v>0</v>
          </cell>
          <cell r="Y52">
            <v>42701</v>
          </cell>
          <cell r="Z52">
            <v>43796</v>
          </cell>
          <cell r="AA52">
            <v>39549</v>
          </cell>
          <cell r="AB52">
            <v>1860417649</v>
          </cell>
          <cell r="AC52" t="str">
            <v>junta de vecino 318</v>
          </cell>
          <cell r="AD52" t="str">
            <v>BANCO ESTADO DE CHILE</v>
          </cell>
          <cell r="AE52" t="str">
            <v>CUENTA DE AHORROS</v>
          </cell>
          <cell r="AF52">
            <v>0</v>
          </cell>
          <cell r="AG52" t="str">
            <v>HABILITADO</v>
          </cell>
          <cell r="AH52" t="str">
            <v>maria soledad del carmen palma cortes</v>
          </cell>
          <cell r="AI52" t="str">
            <v>10.973.143-5</v>
          </cell>
          <cell r="AJ52" t="str">
            <v>ana gonzalez 3257</v>
          </cell>
          <cell r="AK52">
            <v>0</v>
          </cell>
          <cell r="AL52">
            <v>82474650</v>
          </cell>
          <cell r="AM52" t="str">
            <v>maria.palmaiqq@gmail.com</v>
          </cell>
          <cell r="AN52" t="str">
            <v xml:space="preserve"> </v>
          </cell>
          <cell r="AO52" t="str">
            <v>NO</v>
          </cell>
          <cell r="AP52">
            <v>0</v>
          </cell>
          <cell r="AQ52" t="str">
            <v>HABILITADO</v>
          </cell>
          <cell r="AR52" t="str">
            <v>MARIA SOLEDAD PALMA CORTES</v>
          </cell>
          <cell r="AS52" t="str">
            <v>10.973.143-5</v>
          </cell>
          <cell r="AT52">
            <v>0</v>
          </cell>
          <cell r="AU52">
            <v>0</v>
          </cell>
          <cell r="AV52">
            <v>0</v>
          </cell>
          <cell r="AW52">
            <v>0</v>
          </cell>
          <cell r="AX52">
            <v>0</v>
          </cell>
          <cell r="AY52" t="str">
            <v>NO</v>
          </cell>
          <cell r="AZ52">
            <v>0</v>
          </cell>
          <cell r="BA52">
            <v>0</v>
          </cell>
          <cell r="BB52">
            <v>0</v>
          </cell>
          <cell r="BC52">
            <v>0</v>
          </cell>
          <cell r="BD52">
            <v>0</v>
          </cell>
          <cell r="BE52">
            <v>0</v>
          </cell>
          <cell r="BF52">
            <v>0</v>
          </cell>
          <cell r="BG52">
            <v>0</v>
          </cell>
          <cell r="BH52" t="str">
            <v>IQUIQUE</v>
          </cell>
          <cell r="BI52" t="str">
            <v>ALTO HOSPICIO</v>
          </cell>
          <cell r="BJ52">
            <v>0</v>
          </cell>
          <cell r="BK52">
            <v>0</v>
          </cell>
          <cell r="BL52">
            <v>0</v>
          </cell>
          <cell r="BM52" t="e">
            <v>#VALUE!</v>
          </cell>
          <cell r="BN52" t="str">
            <v>CONTINUIDAD</v>
          </cell>
          <cell r="BO52" t="str">
            <v>SITUACIONAL</v>
          </cell>
          <cell r="BP52" t="str">
            <v>CAMARAS</v>
          </cell>
          <cell r="BQ52">
            <v>0</v>
          </cell>
          <cell r="BR52">
            <v>6</v>
          </cell>
          <cell r="BS52">
            <v>43009</v>
          </cell>
          <cell r="BT52">
            <v>43191</v>
          </cell>
          <cell r="BU52" t="str">
            <v>Reducir los indices de delincuencia, victimización y minimizar los factores de riesgo en la población de esta junta de vecinos, a través de la instalación de un sistema autónomo de cámaras de televigilancia vecinal. 15 CÁMARAS</v>
          </cell>
          <cell r="BV52">
            <v>0</v>
          </cell>
          <cell r="BW52">
            <v>8000000</v>
          </cell>
          <cell r="BX52">
            <v>0</v>
          </cell>
          <cell r="BY52">
            <v>0</v>
          </cell>
          <cell r="BZ52">
            <v>8000000</v>
          </cell>
          <cell r="CA52">
            <v>0</v>
          </cell>
          <cell r="CB52" t="str">
            <v>LIDESEM LTDA</v>
          </cell>
          <cell r="CC52" t="str">
            <v>JORGE CELIS ARELLANO</v>
          </cell>
          <cell r="CD52">
            <v>7852500</v>
          </cell>
          <cell r="CE52" t="str">
            <v>SI</v>
          </cell>
          <cell r="CF52" t="str">
            <v>INCOMPLETO</v>
          </cell>
          <cell r="CG52">
            <v>0</v>
          </cell>
          <cell r="CH52">
            <v>0</v>
          </cell>
          <cell r="CI52" t="str">
            <v>ADMISIBLE</v>
          </cell>
          <cell r="CJ52" t="str">
            <v>SIN OBSERVACIONES DE ADMISIBILIDAD</v>
          </cell>
          <cell r="CK52" t="str">
            <v>ANEXO 23 SIN REQUERIMIENTOS TECNICOS PERTENECIENTES A ALTO HOSPICIO</v>
          </cell>
          <cell r="CL52">
            <v>0</v>
          </cell>
          <cell r="CM52">
            <v>0</v>
          </cell>
          <cell r="CN52" t="str">
            <v>NO</v>
          </cell>
          <cell r="CO52">
            <v>0</v>
          </cell>
          <cell r="CP52">
            <v>0</v>
          </cell>
          <cell r="CQ52" t="str">
            <v>NO</v>
          </cell>
          <cell r="CR52" t="str">
            <v>JORGE ESCALONA</v>
          </cell>
          <cell r="CS52" t="str">
            <v xml:space="preserve">1. DE ADJUDICAR DEBE INCORPORAR PANTALLA O MONITOR DE LAS CAMARAS, LA CUAL DEBE QUEDAR EN PROPIEDAD DE LA INSTITUCIÓN.  
</v>
          </cell>
          <cell r="CT52" t="str">
            <v>SITUACIONAL</v>
          </cell>
          <cell r="CU52" t="str">
            <v>Iquique</v>
          </cell>
          <cell r="CV52">
            <v>8000000</v>
          </cell>
          <cell r="CW52">
            <v>8000000</v>
          </cell>
          <cell r="CX52">
            <v>0</v>
          </cell>
          <cell r="CY52">
            <v>0.71750000000000003</v>
          </cell>
          <cell r="CZ52" t="str">
            <v>ELEGIBLE</v>
          </cell>
          <cell r="DA52">
            <v>0</v>
          </cell>
          <cell r="DB52">
            <v>8000000</v>
          </cell>
          <cell r="DC52">
            <v>8000000</v>
          </cell>
          <cell r="DD52">
            <v>0</v>
          </cell>
          <cell r="DE52" t="str">
            <v>ADJUDICADO</v>
          </cell>
          <cell r="DF52">
            <v>0</v>
          </cell>
          <cell r="DG52" t="str">
            <v/>
          </cell>
          <cell r="DH52">
            <v>8000000</v>
          </cell>
          <cell r="DI52">
            <v>0</v>
          </cell>
          <cell r="DJ52" t="str">
            <v>ENTREGADO</v>
          </cell>
          <cell r="DK52">
            <v>0</v>
          </cell>
          <cell r="DL52">
            <v>0</v>
          </cell>
          <cell r="DM52">
            <v>0</v>
          </cell>
          <cell r="DN52">
            <v>44</v>
          </cell>
          <cell r="DO52" t="str">
            <v>ADJUDICADO</v>
          </cell>
          <cell r="DP52">
            <v>0</v>
          </cell>
          <cell r="DQ52">
            <v>0</v>
          </cell>
        </row>
        <row r="53">
          <cell r="D53">
            <v>45</v>
          </cell>
          <cell r="E53" t="str">
            <v>74.407.800-8</v>
          </cell>
          <cell r="F53" t="str">
            <v>LUMINARIAS BERNARDO LEIGTHON</v>
          </cell>
          <cell r="G53" t="str">
            <v>JUNTA DE VECINO BERNARDO LEIGTHON</v>
          </cell>
          <cell r="H53" t="str">
            <v>HABILITADO</v>
          </cell>
          <cell r="I53" t="str">
            <v>Validada</v>
          </cell>
          <cell r="J53">
            <v>42864.458402777775</v>
          </cell>
          <cell r="K53">
            <v>43005</v>
          </cell>
          <cell r="L53" t="str">
            <v>DIRECTIVA ESTÁ POR VENCER</v>
          </cell>
          <cell r="M53" t="str">
            <v>DIRECTIVA VENCE EL MES  9</v>
          </cell>
          <cell r="N53" t="str">
            <v>OK</v>
          </cell>
          <cell r="O53">
            <v>0</v>
          </cell>
          <cell r="P53">
            <v>45</v>
          </cell>
          <cell r="Q53">
            <v>0</v>
          </cell>
          <cell r="R53" t="str">
            <v>los almendros 3364</v>
          </cell>
          <cell r="S53" t="str">
            <v>Iquique</v>
          </cell>
          <cell r="T53" t="str">
            <v>Alto Hospicio</v>
          </cell>
          <cell r="U53">
            <v>0</v>
          </cell>
          <cell r="V53">
            <v>989424272</v>
          </cell>
          <cell r="W53" t="str">
            <v>jvecinalbernardoleigthon@gmail.com</v>
          </cell>
          <cell r="X53">
            <v>0</v>
          </cell>
          <cell r="Y53">
            <v>41909</v>
          </cell>
          <cell r="Z53">
            <v>43005</v>
          </cell>
          <cell r="AA53">
            <v>39693</v>
          </cell>
          <cell r="AB53">
            <v>1860331710</v>
          </cell>
          <cell r="AC53" t="str">
            <v>junta vecinal bernardo leigthon</v>
          </cell>
          <cell r="AD53" t="str">
            <v>BANCO ESTADO DE CHILE</v>
          </cell>
          <cell r="AE53" t="str">
            <v>CUENTA DE AHORROS</v>
          </cell>
          <cell r="AF53">
            <v>0</v>
          </cell>
          <cell r="AG53" t="str">
            <v>HABILITADO</v>
          </cell>
          <cell r="AH53" t="str">
            <v>monica de lourdes cortes cabrera</v>
          </cell>
          <cell r="AI53" t="str">
            <v>9.195.518-0</v>
          </cell>
          <cell r="AJ53" t="str">
            <v>los naranjos 3237</v>
          </cell>
          <cell r="AK53">
            <v>0</v>
          </cell>
          <cell r="AL53">
            <v>989424272</v>
          </cell>
          <cell r="AM53" t="str">
            <v>jvecinalbernardoleigthon@gmail.com</v>
          </cell>
          <cell r="AN53" t="str">
            <v xml:space="preserve"> </v>
          </cell>
          <cell r="AO53" t="str">
            <v>NO</v>
          </cell>
          <cell r="AP53">
            <v>0</v>
          </cell>
          <cell r="AQ53" t="str">
            <v>HABILITADO</v>
          </cell>
          <cell r="AR53" t="str">
            <v>MONICA DE LOURDES CORTES CABRERA</v>
          </cell>
          <cell r="AS53" t="str">
            <v>9.195.518-0</v>
          </cell>
          <cell r="AT53">
            <v>0</v>
          </cell>
          <cell r="AU53">
            <v>0</v>
          </cell>
          <cell r="AV53">
            <v>0</v>
          </cell>
          <cell r="AW53">
            <v>0</v>
          </cell>
          <cell r="AX53">
            <v>0</v>
          </cell>
          <cell r="AY53" t="str">
            <v>NO</v>
          </cell>
          <cell r="AZ53">
            <v>0</v>
          </cell>
          <cell r="BA53">
            <v>0</v>
          </cell>
          <cell r="BB53">
            <v>0</v>
          </cell>
          <cell r="BC53">
            <v>0</v>
          </cell>
          <cell r="BD53">
            <v>0</v>
          </cell>
          <cell r="BE53">
            <v>0</v>
          </cell>
          <cell r="BF53">
            <v>0</v>
          </cell>
          <cell r="BG53">
            <v>0</v>
          </cell>
          <cell r="BH53" t="str">
            <v>IQUIQUE</v>
          </cell>
          <cell r="BI53" t="str">
            <v>ALTO HOSPICIO</v>
          </cell>
          <cell r="BJ53">
            <v>0</v>
          </cell>
          <cell r="BK53">
            <v>0</v>
          </cell>
          <cell r="BL53">
            <v>0</v>
          </cell>
          <cell r="BM53" t="e">
            <v>#VALUE!</v>
          </cell>
          <cell r="BN53" t="str">
            <v>CONTINUIDAD</v>
          </cell>
          <cell r="BO53" t="str">
            <v>SITUACIONAL</v>
          </cell>
          <cell r="BP53" t="str">
            <v>ILUMINACIÓN</v>
          </cell>
          <cell r="BQ53">
            <v>0</v>
          </cell>
          <cell r="BR53" t="str">
            <v>INGRESAR SOLO NUMERO DE CANTIDAD DE MESES A EJECUTAR</v>
          </cell>
          <cell r="BS53" t="str">
            <v>INGRESAR FECHA</v>
          </cell>
          <cell r="BT53" t="e">
            <v>#VALUE!</v>
          </cell>
          <cell r="BU53" t="str">
            <v>INSTALACION DE UN SISTEMA DE ILUMINACION FOTOVOLTAICO INTEGRADO EN EL SECTOR DE LA JUNTA DE VECINOS BERNARDO LEIGTHON</v>
          </cell>
          <cell r="BV53">
            <v>0</v>
          </cell>
          <cell r="BW53">
            <v>20000000</v>
          </cell>
          <cell r="BX53">
            <v>0</v>
          </cell>
          <cell r="BY53">
            <v>0</v>
          </cell>
          <cell r="BZ53">
            <v>20000000</v>
          </cell>
          <cell r="CA53">
            <v>0</v>
          </cell>
          <cell r="CB53" t="str">
            <v>LIDESEM LTDA</v>
          </cell>
          <cell r="CC53" t="str">
            <v>JORGE CELIS ARELLANO</v>
          </cell>
          <cell r="CD53">
            <v>18800053</v>
          </cell>
          <cell r="CE53" t="str">
            <v>SI</v>
          </cell>
          <cell r="CF53">
            <v>0</v>
          </cell>
          <cell r="CG53">
            <v>0</v>
          </cell>
          <cell r="CH53">
            <v>0</v>
          </cell>
          <cell r="CI53" t="str">
            <v>ADMISIBLE</v>
          </cell>
          <cell r="CJ53" t="str">
            <v>SIN OBSERVACIONES DE ADMISIBILIDAD</v>
          </cell>
          <cell r="CK53" t="str">
            <v>CHEQUEAR CALCULO LUMINICO</v>
          </cell>
          <cell r="CL53">
            <v>0</v>
          </cell>
          <cell r="CM53">
            <v>0</v>
          </cell>
          <cell r="CN53" t="str">
            <v>NO</v>
          </cell>
          <cell r="CO53">
            <v>0</v>
          </cell>
          <cell r="CP53">
            <v>0</v>
          </cell>
          <cell r="CQ53" t="str">
            <v>NO</v>
          </cell>
          <cell r="CR53" t="str">
            <v>MIGUEL REBORIDO</v>
          </cell>
          <cell r="CS53" t="str">
            <v>1. ADJUNTAR COMPROMISO DE LAS INSTITUCIONES QUE REALIZARÁN CAPACITACIÓN EN MATERIA DE PREVENCIÓN Y SEGURIDAD CIUDADANA. 
2. EL EQUIPO DE TRABAJO EJECUTOR FIRMAN DE MANERA COLECTIVA, ( UNA SOLA )  MISMO EQUIPO EJECUTOR QUE EL PROYECTO  65 Y 54.
3. NO DECLARA PLAN DE MANTENIMIENTO.
4. SE REBAJA LA PARTIDA DE MATERIALES DEL ITEM DE INVERSIÓN EN $165.053, YA QUE NO SE ENCUENTRA JUSTIFICADA EN EL PROYECTO.
5. LA CANTIDAD DE BENEFICIARIOS DEL ANEXO 9, NO REPRESENTIVA RESPECTO A LA CANTIDAD TOTAL DE BENEFICIARIOS DECLARADO EN EL PROYECTO. (3 PERSONAS)</v>
          </cell>
          <cell r="CT53" t="str">
            <v>SITUACIONAL</v>
          </cell>
          <cell r="CU53" t="str">
            <v>Iquique</v>
          </cell>
          <cell r="CV53">
            <v>20000000</v>
          </cell>
          <cell r="CW53">
            <v>0</v>
          </cell>
          <cell r="CX53">
            <v>20000000</v>
          </cell>
          <cell r="CY53">
            <v>0.44949999999999996</v>
          </cell>
          <cell r="CZ53" t="str">
            <v>NO ELEGIBLE</v>
          </cell>
          <cell r="DA53">
            <v>0</v>
          </cell>
          <cell r="DB53">
            <v>0</v>
          </cell>
          <cell r="DC53">
            <v>0</v>
          </cell>
          <cell r="DD53">
            <v>0</v>
          </cell>
          <cell r="DE53">
            <v>0</v>
          </cell>
          <cell r="DF53">
            <v>0</v>
          </cell>
          <cell r="DG53" t="str">
            <v/>
          </cell>
          <cell r="DH53" t="str">
            <v/>
          </cell>
          <cell r="DI53">
            <v>0</v>
          </cell>
          <cell r="DJ53">
            <v>0</v>
          </cell>
          <cell r="DK53">
            <v>0</v>
          </cell>
          <cell r="DL53">
            <v>0</v>
          </cell>
          <cell r="DM53">
            <v>0</v>
          </cell>
          <cell r="DN53">
            <v>45</v>
          </cell>
          <cell r="DO53" t="str">
            <v>NO ELEGIBLE</v>
          </cell>
          <cell r="DP53">
            <v>0</v>
          </cell>
          <cell r="DQ53">
            <v>0</v>
          </cell>
        </row>
        <row r="54">
          <cell r="D54">
            <v>46</v>
          </cell>
          <cell r="E54" t="str">
            <v>65.041.671-6</v>
          </cell>
          <cell r="F54" t="str">
            <v>CAMARA DOÑA ANGELA 1</v>
          </cell>
          <cell r="G54" t="str">
            <v>CONDOMINIO DOÑA ANGELA 1</v>
          </cell>
          <cell r="H54" t="str">
            <v>HABILITADO</v>
          </cell>
          <cell r="I54" t="str">
            <v>Validada</v>
          </cell>
          <cell r="J54">
            <v>42873.4453125</v>
          </cell>
          <cell r="K54">
            <v>43373</v>
          </cell>
          <cell r="L54" t="str">
            <v>DIRECTIVA VIGENTE</v>
          </cell>
          <cell r="M54" t="str">
            <v>OK</v>
          </cell>
          <cell r="N54" t="str">
            <v>OK</v>
          </cell>
          <cell r="O54">
            <v>0</v>
          </cell>
          <cell r="P54">
            <v>46</v>
          </cell>
          <cell r="Q54">
            <v>0</v>
          </cell>
          <cell r="R54" t="str">
            <v>marlene arehens 3991</v>
          </cell>
          <cell r="S54" t="str">
            <v>Iquique</v>
          </cell>
          <cell r="T54" t="str">
            <v>Alto Hospicio</v>
          </cell>
          <cell r="U54">
            <v>0</v>
          </cell>
          <cell r="V54">
            <v>963686792</v>
          </cell>
          <cell r="W54" t="str">
            <v>condominiodonaangela1@gmail.com</v>
          </cell>
          <cell r="X54">
            <v>0</v>
          </cell>
          <cell r="Y54">
            <v>42277</v>
          </cell>
          <cell r="Z54">
            <v>43373</v>
          </cell>
          <cell r="AA54">
            <v>41152</v>
          </cell>
          <cell r="AB54">
            <v>1860405710</v>
          </cell>
          <cell r="AC54" t="str">
            <v>condominio doña angela 1</v>
          </cell>
          <cell r="AD54" t="str">
            <v>BANCO DE CHILE</v>
          </cell>
          <cell r="AE54" t="str">
            <v>CUENTA DE AHORROS</v>
          </cell>
          <cell r="AF54">
            <v>0</v>
          </cell>
          <cell r="AG54" t="str">
            <v>HABILITADO</v>
          </cell>
          <cell r="AH54" t="str">
            <v>maria emperatriz mendez parada</v>
          </cell>
          <cell r="AI54" t="str">
            <v>14.017.668-0</v>
          </cell>
          <cell r="AJ54" t="str">
            <v>marlene arehens 3991</v>
          </cell>
          <cell r="AK54">
            <v>0</v>
          </cell>
          <cell r="AL54">
            <v>963686792</v>
          </cell>
          <cell r="AM54" t="str">
            <v>condominiodonaangela1@gmail.com</v>
          </cell>
          <cell r="AN54" t="str">
            <v xml:space="preserve"> </v>
          </cell>
          <cell r="AO54" t="str">
            <v>NO</v>
          </cell>
          <cell r="AP54">
            <v>0</v>
          </cell>
          <cell r="AQ54" t="str">
            <v>HABILITADO</v>
          </cell>
          <cell r="AR54" t="str">
            <v>MARIA MENDEZ PARADA</v>
          </cell>
          <cell r="AS54" t="str">
            <v>14.017.668-0</v>
          </cell>
          <cell r="AT54">
            <v>0</v>
          </cell>
          <cell r="AU54">
            <v>0</v>
          </cell>
          <cell r="AV54">
            <v>0</v>
          </cell>
          <cell r="AW54">
            <v>0</v>
          </cell>
          <cell r="AX54">
            <v>0</v>
          </cell>
          <cell r="AY54" t="str">
            <v>NO</v>
          </cell>
          <cell r="AZ54">
            <v>0</v>
          </cell>
          <cell r="BA54">
            <v>0</v>
          </cell>
          <cell r="BB54">
            <v>0</v>
          </cell>
          <cell r="BC54">
            <v>0</v>
          </cell>
          <cell r="BD54">
            <v>0</v>
          </cell>
          <cell r="BE54">
            <v>0</v>
          </cell>
          <cell r="BF54">
            <v>0</v>
          </cell>
          <cell r="BG54">
            <v>0</v>
          </cell>
          <cell r="BH54" t="str">
            <v>IQUIQUE</v>
          </cell>
          <cell r="BI54" t="str">
            <v>ALTO HOSPICIO</v>
          </cell>
          <cell r="BJ54" t="str">
            <v>VILLA FREI</v>
          </cell>
          <cell r="BK54">
            <v>0</v>
          </cell>
          <cell r="BL54">
            <v>0</v>
          </cell>
          <cell r="BM54" t="e">
            <v>#VALUE!</v>
          </cell>
          <cell r="BN54" t="str">
            <v>NUEVO</v>
          </cell>
          <cell r="BO54" t="str">
            <v>SITUACIONAL</v>
          </cell>
          <cell r="BP54" t="str">
            <v>CAMARAS</v>
          </cell>
          <cell r="BQ54">
            <v>0</v>
          </cell>
          <cell r="BR54">
            <v>6</v>
          </cell>
          <cell r="BS54">
            <v>43009</v>
          </cell>
          <cell r="BT54">
            <v>43191</v>
          </cell>
          <cell r="BU54" t="str">
            <v>Reducir los indices de delincuencia, victimización y minimizar los factores de riesgo en la población de esta junta de vecinos, a través de la instalación de un sistema autónomo de cámaras de televigilancia vecinal. 15 CÁMARAS</v>
          </cell>
          <cell r="BV54">
            <v>0</v>
          </cell>
          <cell r="BW54">
            <v>8000000</v>
          </cell>
          <cell r="BX54">
            <v>0</v>
          </cell>
          <cell r="BY54">
            <v>0</v>
          </cell>
          <cell r="BZ54">
            <v>8000000</v>
          </cell>
          <cell r="CA54">
            <v>0</v>
          </cell>
          <cell r="CB54" t="str">
            <v>LIDESEM LTDA</v>
          </cell>
          <cell r="CC54" t="str">
            <v>JORGE CELIS ARELLANO</v>
          </cell>
          <cell r="CD54">
            <v>7852500</v>
          </cell>
          <cell r="CE54" t="str">
            <v>SI</v>
          </cell>
          <cell r="CF54" t="str">
            <v>INCOMPLETO</v>
          </cell>
          <cell r="CG54">
            <v>0</v>
          </cell>
          <cell r="CH54">
            <v>0</v>
          </cell>
          <cell r="CI54" t="str">
            <v>ADMISIBLE</v>
          </cell>
          <cell r="CJ54" t="str">
            <v>SIN OBSERVACIONES DE ADMISIBILIDAD</v>
          </cell>
          <cell r="CK54" t="str">
            <v>ANEXO 23 SIN REQUERIMIENTOS TECNICOS PERTENECIENTES A ALTO HOSPICIO</v>
          </cell>
          <cell r="CL54">
            <v>0</v>
          </cell>
          <cell r="CM54">
            <v>0</v>
          </cell>
          <cell r="CN54" t="str">
            <v>NO</v>
          </cell>
          <cell r="CO54">
            <v>0</v>
          </cell>
          <cell r="CP54">
            <v>0</v>
          </cell>
          <cell r="CQ54" t="str">
            <v>NO</v>
          </cell>
          <cell r="CR54" t="str">
            <v>JORGE ESCALONA</v>
          </cell>
          <cell r="CS54" t="str">
            <v xml:space="preserve">1. DE ADJUDICAR DEBE INCORPORAR PANTALLA O MONITOR DE LAS CAMARAS, LA CUAL DEBE QUEDAR EN PROPIEDAD DE LA INSTITUCIÓN.  
</v>
          </cell>
          <cell r="CT54" t="str">
            <v>SITUACIONAL</v>
          </cell>
          <cell r="CU54" t="str">
            <v>Iquique</v>
          </cell>
          <cell r="CV54">
            <v>8000000</v>
          </cell>
          <cell r="CW54">
            <v>8000000</v>
          </cell>
          <cell r="CX54">
            <v>0</v>
          </cell>
          <cell r="CY54">
            <v>0.78</v>
          </cell>
          <cell r="CZ54" t="str">
            <v>ELEGIBLE</v>
          </cell>
          <cell r="DA54">
            <v>0</v>
          </cell>
          <cell r="DB54">
            <v>8000000</v>
          </cell>
          <cell r="DC54">
            <v>8000000</v>
          </cell>
          <cell r="DD54">
            <v>0</v>
          </cell>
          <cell r="DE54" t="str">
            <v>ADJUDICADO</v>
          </cell>
          <cell r="DF54">
            <v>0</v>
          </cell>
          <cell r="DG54" t="str">
            <v/>
          </cell>
          <cell r="DH54">
            <v>8000000</v>
          </cell>
          <cell r="DI54">
            <v>0</v>
          </cell>
          <cell r="DJ54" t="str">
            <v>ENTREGADO</v>
          </cell>
          <cell r="DK54">
            <v>0</v>
          </cell>
          <cell r="DL54">
            <v>0</v>
          </cell>
          <cell r="DM54">
            <v>0</v>
          </cell>
          <cell r="DN54">
            <v>46</v>
          </cell>
          <cell r="DO54" t="str">
            <v>ENTREGADO</v>
          </cell>
          <cell r="DP54">
            <v>0</v>
          </cell>
          <cell r="DQ54">
            <v>0</v>
          </cell>
        </row>
        <row r="55">
          <cell r="D55">
            <v>47</v>
          </cell>
          <cell r="E55" t="str">
            <v>74.665.000-0</v>
          </cell>
          <cell r="F55" t="str">
            <v>CAMARAS CERRO TARAPACA 3</v>
          </cell>
          <cell r="G55" t="str">
            <v>JUNTA DE VECINOS CERRO TARAPACA 3</v>
          </cell>
          <cell r="H55" t="str">
            <v>INHABILITADO</v>
          </cell>
          <cell r="I55" t="str">
            <v>Validada</v>
          </cell>
          <cell r="J55">
            <v>42866.431932870371</v>
          </cell>
          <cell r="K55">
            <v>42579</v>
          </cell>
          <cell r="L55" t="str">
            <v>DIRECTIVA VIGENTE</v>
          </cell>
          <cell r="M55" t="str">
            <v>OK</v>
          </cell>
          <cell r="N55" t="str">
            <v>OK</v>
          </cell>
          <cell r="O55">
            <v>0</v>
          </cell>
          <cell r="P55">
            <v>47</v>
          </cell>
          <cell r="Q55">
            <v>0</v>
          </cell>
          <cell r="R55" t="str">
            <v>Sargento Aldea 3727</v>
          </cell>
          <cell r="S55" t="str">
            <v>Iquique</v>
          </cell>
          <cell r="T55" t="str">
            <v>Alto Hospicio</v>
          </cell>
          <cell r="U55">
            <v>0</v>
          </cell>
          <cell r="V55">
            <v>91575877</v>
          </cell>
          <cell r="W55" t="str">
            <v>jvcerrotarapaca3@gmail.com</v>
          </cell>
          <cell r="X55">
            <v>0</v>
          </cell>
          <cell r="Y55">
            <v>41483</v>
          </cell>
          <cell r="Z55">
            <v>42579</v>
          </cell>
          <cell r="AA55">
            <v>35984</v>
          </cell>
          <cell r="AB55">
            <v>1860181416</v>
          </cell>
          <cell r="AC55" t="str">
            <v>Junta de Vecinos Cerro Tarapaca Nro 3</v>
          </cell>
          <cell r="AD55" t="str">
            <v>BANCO ESTADO DE CHILE</v>
          </cell>
          <cell r="AE55" t="str">
            <v>CUENTA DE AHORROS</v>
          </cell>
          <cell r="AF55">
            <v>0</v>
          </cell>
          <cell r="AG55" t="str">
            <v>INHABILITADO</v>
          </cell>
          <cell r="AH55" t="str">
            <v>Leonor Rodriguez Bugueño</v>
          </cell>
          <cell r="AI55" t="str">
            <v>5.775.591-1</v>
          </cell>
          <cell r="AJ55" t="str">
            <v>Sargento Aldea 3725</v>
          </cell>
          <cell r="AK55">
            <v>0</v>
          </cell>
          <cell r="AL55">
            <v>91575877</v>
          </cell>
          <cell r="AM55" t="str">
            <v>juntadevecinoscerrotarapaca3@gmail.com</v>
          </cell>
          <cell r="AN55" t="str">
            <v xml:space="preserve"> </v>
          </cell>
          <cell r="AO55" t="str">
            <v>NO</v>
          </cell>
          <cell r="AP55">
            <v>0</v>
          </cell>
          <cell r="AQ55" t="str">
            <v>HABILITADO</v>
          </cell>
          <cell r="AR55" t="str">
            <v>LEONOR RODRIGUEZ BURGUEÑO</v>
          </cell>
          <cell r="AS55" t="str">
            <v>5.775.591-1</v>
          </cell>
          <cell r="AT55" t="str">
            <v>SARGENTO ALDEA 3725</v>
          </cell>
          <cell r="AU55">
            <v>0</v>
          </cell>
          <cell r="AV55">
            <v>91575877</v>
          </cell>
          <cell r="AW55" t="str">
            <v>JVCERROTARAPACA3@GMAIL.COM</v>
          </cell>
          <cell r="AX55">
            <v>0</v>
          </cell>
          <cell r="AY55" t="str">
            <v>NO</v>
          </cell>
          <cell r="AZ55">
            <v>0</v>
          </cell>
          <cell r="BA55">
            <v>0</v>
          </cell>
          <cell r="BB55">
            <v>0</v>
          </cell>
          <cell r="BC55">
            <v>0</v>
          </cell>
          <cell r="BD55">
            <v>0</v>
          </cell>
          <cell r="BE55">
            <v>0</v>
          </cell>
          <cell r="BF55">
            <v>0</v>
          </cell>
          <cell r="BG55">
            <v>0</v>
          </cell>
          <cell r="BH55">
            <v>0</v>
          </cell>
          <cell r="BI55">
            <v>0</v>
          </cell>
          <cell r="BJ55">
            <v>0</v>
          </cell>
          <cell r="BK55">
            <v>750</v>
          </cell>
          <cell r="BL55">
            <v>20000</v>
          </cell>
          <cell r="BM55">
            <v>0</v>
          </cell>
          <cell r="BN55" t="str">
            <v>NUEVO</v>
          </cell>
          <cell r="BO55" t="str">
            <v>SITUACIONAL</v>
          </cell>
          <cell r="BP55" t="str">
            <v>CAMARAS</v>
          </cell>
          <cell r="BQ55">
            <v>0</v>
          </cell>
          <cell r="BR55">
            <v>6</v>
          </cell>
          <cell r="BS55">
            <v>43009</v>
          </cell>
          <cell r="BT55">
            <v>43191</v>
          </cell>
          <cell r="BU55" t="str">
            <v xml:space="preserve">INSTALACIÓN DE CAMARAS DE TELEVIGILANCIA PARA REDUCIR INDICES DE DELINCUENCIA </v>
          </cell>
          <cell r="BV55">
            <v>0</v>
          </cell>
          <cell r="BW55">
            <v>8000000</v>
          </cell>
          <cell r="BX55">
            <v>0</v>
          </cell>
          <cell r="BY55">
            <v>0</v>
          </cell>
          <cell r="BZ55">
            <v>8000000</v>
          </cell>
          <cell r="CA55">
            <v>0</v>
          </cell>
          <cell r="CB55" t="str">
            <v>LIDESEM LTDA</v>
          </cell>
          <cell r="CC55" t="str">
            <v>JORGE CELIS</v>
          </cell>
          <cell r="CD55">
            <v>7760000</v>
          </cell>
          <cell r="CE55" t="str">
            <v>SI</v>
          </cell>
          <cell r="CF55">
            <v>0</v>
          </cell>
          <cell r="CG55">
            <v>0</v>
          </cell>
          <cell r="CH55">
            <v>0</v>
          </cell>
          <cell r="CI55" t="str">
            <v>INADMISIBLE</v>
          </cell>
          <cell r="CJ55" t="str">
            <v>INSTITUCIÓN INHABILITADA</v>
          </cell>
          <cell r="CK55">
            <v>0</v>
          </cell>
          <cell r="CL55">
            <v>0</v>
          </cell>
          <cell r="CM55">
            <v>0</v>
          </cell>
          <cell r="CN55" t="str">
            <v>NO</v>
          </cell>
          <cell r="CO55">
            <v>0</v>
          </cell>
          <cell r="CP55">
            <v>0</v>
          </cell>
          <cell r="CQ55">
            <v>0</v>
          </cell>
          <cell r="CR55">
            <v>0</v>
          </cell>
          <cell r="CS55">
            <v>0</v>
          </cell>
          <cell r="CT55">
            <v>0</v>
          </cell>
          <cell r="CU55">
            <v>0</v>
          </cell>
          <cell r="CV55">
            <v>0</v>
          </cell>
          <cell r="CW55">
            <v>0</v>
          </cell>
          <cell r="CX55">
            <v>0</v>
          </cell>
          <cell r="CY55" t="str">
            <v/>
          </cell>
          <cell r="CZ55" t="str">
            <v>INADMISIBLE</v>
          </cell>
          <cell r="DA55">
            <v>0</v>
          </cell>
          <cell r="DB55">
            <v>0</v>
          </cell>
          <cell r="DC55">
            <v>0</v>
          </cell>
          <cell r="DD55">
            <v>0</v>
          </cell>
          <cell r="DE55">
            <v>0</v>
          </cell>
          <cell r="DF55">
            <v>0</v>
          </cell>
          <cell r="DG55" t="str">
            <v/>
          </cell>
          <cell r="DH55" t="str">
            <v/>
          </cell>
          <cell r="DI55">
            <v>0</v>
          </cell>
          <cell r="DJ55">
            <v>0</v>
          </cell>
          <cell r="DK55">
            <v>0</v>
          </cell>
          <cell r="DL55">
            <v>0</v>
          </cell>
          <cell r="DM55">
            <v>0</v>
          </cell>
          <cell r="DN55">
            <v>47</v>
          </cell>
          <cell r="DO55" t="str">
            <v>INADMISIBLE</v>
          </cell>
          <cell r="DP55">
            <v>0</v>
          </cell>
          <cell r="DQ55">
            <v>0</v>
          </cell>
        </row>
        <row r="56">
          <cell r="D56">
            <v>48</v>
          </cell>
          <cell r="E56" t="str">
            <v>56.077.790-6</v>
          </cell>
          <cell r="F56" t="str">
            <v>CAMARAS DOÑA OLGA</v>
          </cell>
          <cell r="G56" t="str">
            <v>CONDOMINIO DOÑA OLGA</v>
          </cell>
          <cell r="H56" t="str">
            <v>HABILITADO</v>
          </cell>
          <cell r="I56" t="str">
            <v>Validada</v>
          </cell>
          <cell r="J56">
            <v>42866.434699074074</v>
          </cell>
          <cell r="K56">
            <v>42916</v>
          </cell>
          <cell r="L56" t="str">
            <v>DIRECTIVA ESTÁ POR VENCER</v>
          </cell>
          <cell r="M56" t="str">
            <v>DIRECTIVA VENCE EL MES  6</v>
          </cell>
          <cell r="N56" t="str">
            <v>OK</v>
          </cell>
          <cell r="O56">
            <v>0</v>
          </cell>
          <cell r="P56">
            <v>48</v>
          </cell>
          <cell r="Q56">
            <v>0</v>
          </cell>
          <cell r="R56" t="str">
            <v>AVDA LOS AROMOS 2572</v>
          </cell>
          <cell r="S56" t="str">
            <v>Iquique</v>
          </cell>
          <cell r="T56" t="str">
            <v>Alto Hospicio</v>
          </cell>
          <cell r="U56">
            <v>0</v>
          </cell>
          <cell r="V56">
            <v>942332239</v>
          </cell>
          <cell r="W56" t="str">
            <v>condominio.donaolga2017@gmail.com</v>
          </cell>
          <cell r="X56">
            <v>0</v>
          </cell>
          <cell r="Y56">
            <v>41455</v>
          </cell>
          <cell r="Z56">
            <v>42916</v>
          </cell>
          <cell r="AA56">
            <v>40210</v>
          </cell>
          <cell r="AB56">
            <v>86095072</v>
          </cell>
          <cell r="AC56" t="str">
            <v>CONDOMINIO DOÑA OLGA</v>
          </cell>
          <cell r="AD56" t="str">
            <v>BANCO DE CREDITO E INVERSIONES</v>
          </cell>
          <cell r="AE56" t="str">
            <v>CUENTA CORRIENTE</v>
          </cell>
          <cell r="AF56">
            <v>0</v>
          </cell>
          <cell r="AG56" t="str">
            <v>HABILITADO</v>
          </cell>
          <cell r="AH56" t="str">
            <v>JENISA ORTEGA SEPULVEDA</v>
          </cell>
          <cell r="AI56" t="str">
            <v>13.212.604-6</v>
          </cell>
          <cell r="AJ56" t="str">
            <v>calle 1 norte 3425</v>
          </cell>
          <cell r="AK56">
            <v>0</v>
          </cell>
          <cell r="AL56">
            <v>942332239</v>
          </cell>
          <cell r="AM56" t="str">
            <v>j.v.donaolga@gmail.com</v>
          </cell>
          <cell r="AN56" t="str">
            <v xml:space="preserve"> </v>
          </cell>
          <cell r="AO56" t="str">
            <v>NO</v>
          </cell>
          <cell r="AP56">
            <v>0</v>
          </cell>
          <cell r="AQ56" t="str">
            <v>HABILITADO</v>
          </cell>
          <cell r="AR56" t="str">
            <v>JENISA ORTEGA SEPULVEDA</v>
          </cell>
          <cell r="AS56" t="str">
            <v>13.212.604-6</v>
          </cell>
          <cell r="AT56">
            <v>0</v>
          </cell>
          <cell r="AU56">
            <v>0</v>
          </cell>
          <cell r="AV56">
            <v>0</v>
          </cell>
          <cell r="AW56">
            <v>0</v>
          </cell>
          <cell r="AX56">
            <v>0</v>
          </cell>
          <cell r="AY56" t="str">
            <v>NO</v>
          </cell>
          <cell r="AZ56">
            <v>0</v>
          </cell>
          <cell r="BA56">
            <v>0</v>
          </cell>
          <cell r="BB56">
            <v>0</v>
          </cell>
          <cell r="BC56">
            <v>0</v>
          </cell>
          <cell r="BD56">
            <v>0</v>
          </cell>
          <cell r="BE56">
            <v>0</v>
          </cell>
          <cell r="BF56">
            <v>0</v>
          </cell>
          <cell r="BG56">
            <v>0</v>
          </cell>
          <cell r="BH56" t="str">
            <v>IQUIQUE</v>
          </cell>
          <cell r="BI56" t="str">
            <v>ALTO HOSPICIO</v>
          </cell>
          <cell r="BJ56" t="str">
            <v>VILLA FREI</v>
          </cell>
          <cell r="BK56">
            <v>0</v>
          </cell>
          <cell r="BL56">
            <v>0</v>
          </cell>
          <cell r="BM56" t="e">
            <v>#VALUE!</v>
          </cell>
          <cell r="BN56" t="str">
            <v>NUEVO</v>
          </cell>
          <cell r="BO56" t="str">
            <v>SITUACIONAL</v>
          </cell>
          <cell r="BP56" t="str">
            <v>CAMARAS</v>
          </cell>
          <cell r="BQ56">
            <v>0</v>
          </cell>
          <cell r="BR56">
            <v>6</v>
          </cell>
          <cell r="BS56">
            <v>43009</v>
          </cell>
          <cell r="BT56">
            <v>43191</v>
          </cell>
          <cell r="BU56">
            <v>0</v>
          </cell>
          <cell r="BV56">
            <v>0</v>
          </cell>
          <cell r="BW56">
            <v>8000000</v>
          </cell>
          <cell r="BX56">
            <v>0</v>
          </cell>
          <cell r="BY56">
            <v>0</v>
          </cell>
          <cell r="BZ56">
            <v>8000000</v>
          </cell>
          <cell r="CA56">
            <v>0</v>
          </cell>
          <cell r="CB56" t="str">
            <v>LIDESEM LTDA</v>
          </cell>
          <cell r="CC56" t="str">
            <v>JORGE CELIS</v>
          </cell>
          <cell r="CD56">
            <v>7760000</v>
          </cell>
          <cell r="CE56" t="str">
            <v>SI</v>
          </cell>
          <cell r="CF56" t="str">
            <v>INCOMPLETO</v>
          </cell>
          <cell r="CG56">
            <v>0</v>
          </cell>
          <cell r="CH56">
            <v>0</v>
          </cell>
          <cell r="CI56" t="str">
            <v>ADMISIBLE</v>
          </cell>
          <cell r="CJ56" t="str">
            <v>SIN OBSERVACIONES DE ADMISIBILIDAD</v>
          </cell>
          <cell r="CK56" t="str">
            <v>ANEXO 23 SIN REQUERIMIENTOS TECNICOS PERTENECIENTES A ALTO HOSPICIO</v>
          </cell>
          <cell r="CL56">
            <v>0</v>
          </cell>
          <cell r="CM56">
            <v>0</v>
          </cell>
          <cell r="CN56" t="str">
            <v>NO</v>
          </cell>
          <cell r="CO56">
            <v>0</v>
          </cell>
          <cell r="CP56">
            <v>0</v>
          </cell>
          <cell r="CQ56" t="str">
            <v>NO</v>
          </cell>
          <cell r="CR56" t="str">
            <v>JORGE ESCALONA</v>
          </cell>
          <cell r="CS56" t="str">
            <v xml:space="preserve">1. DE ADJUDICAR DEBE INCORPORAR PANTALLA O MONITOR DE LAS CAMARAS, LA CUAL DEBE QUEDAR EN PROPIEDAD DE LA INSTITUCIÓN.  
</v>
          </cell>
          <cell r="CT56" t="str">
            <v>SITUACIONAL</v>
          </cell>
          <cell r="CU56" t="str">
            <v>Iquique</v>
          </cell>
          <cell r="CV56">
            <v>8000000</v>
          </cell>
          <cell r="CW56">
            <v>8000000</v>
          </cell>
          <cell r="CX56">
            <v>0</v>
          </cell>
          <cell r="CY56">
            <v>0.78</v>
          </cell>
          <cell r="CZ56" t="str">
            <v>ELEGIBLE</v>
          </cell>
          <cell r="DA56">
            <v>0</v>
          </cell>
          <cell r="DB56">
            <v>8000000</v>
          </cell>
          <cell r="DC56">
            <v>8000000</v>
          </cell>
          <cell r="DD56">
            <v>0</v>
          </cell>
          <cell r="DE56" t="str">
            <v>NO ADJUDICADO</v>
          </cell>
          <cell r="DF56">
            <v>0</v>
          </cell>
          <cell r="DG56" t="str">
            <v/>
          </cell>
          <cell r="DH56" t="str">
            <v/>
          </cell>
          <cell r="DI56">
            <v>0</v>
          </cell>
          <cell r="DJ56">
            <v>0</v>
          </cell>
          <cell r="DK56">
            <v>0</v>
          </cell>
          <cell r="DL56">
            <v>0</v>
          </cell>
          <cell r="DM56">
            <v>0</v>
          </cell>
          <cell r="DN56">
            <v>48</v>
          </cell>
          <cell r="DO56" t="str">
            <v>NO ADJUDICADO</v>
          </cell>
          <cell r="DP56">
            <v>0</v>
          </cell>
          <cell r="DQ56">
            <v>0</v>
          </cell>
        </row>
        <row r="57">
          <cell r="D57">
            <v>49</v>
          </cell>
          <cell r="E57" t="str">
            <v>65.102.232-0</v>
          </cell>
          <cell r="F57" t="str">
            <v>CAMARAS ALTOS DEL SUR</v>
          </cell>
          <cell r="G57" t="str">
            <v>JUNTA DE VECINOS ALTOS DEL SUR</v>
          </cell>
          <cell r="H57" t="str">
            <v>HABILITADO</v>
          </cell>
          <cell r="I57" t="str">
            <v>Validada</v>
          </cell>
          <cell r="J57">
            <v>42837.495358796295</v>
          </cell>
          <cell r="K57">
            <v>43532</v>
          </cell>
          <cell r="L57" t="str">
            <v>DIRECTIVA VIGENTE</v>
          </cell>
          <cell r="M57" t="str">
            <v>OK</v>
          </cell>
          <cell r="N57" t="str">
            <v>OK</v>
          </cell>
          <cell r="O57">
            <v>0</v>
          </cell>
          <cell r="P57">
            <v>49</v>
          </cell>
          <cell r="Q57">
            <v>0</v>
          </cell>
          <cell r="R57" t="str">
            <v>pasaje altos del norte 4526</v>
          </cell>
          <cell r="S57" t="str">
            <v>Iquique</v>
          </cell>
          <cell r="T57" t="str">
            <v>Alto Hospicio</v>
          </cell>
          <cell r="U57">
            <v>977062294</v>
          </cell>
          <cell r="V57">
            <v>977062294</v>
          </cell>
          <cell r="W57" t="str">
            <v>jjvvaltosdelsur@gmail.com</v>
          </cell>
          <cell r="X57">
            <v>0</v>
          </cell>
          <cell r="Y57">
            <v>42802</v>
          </cell>
          <cell r="Z57">
            <v>43532</v>
          </cell>
          <cell r="AA57">
            <v>41961</v>
          </cell>
          <cell r="AB57">
            <v>1870537286</v>
          </cell>
          <cell r="AC57" t="str">
            <v>junta de vecinos altos del sur</v>
          </cell>
          <cell r="AD57" t="str">
            <v>BANCO ESTADO DE CHILE</v>
          </cell>
          <cell r="AE57" t="str">
            <v>CUENTA DE AHORROS</v>
          </cell>
          <cell r="AF57">
            <v>0</v>
          </cell>
          <cell r="AG57" t="str">
            <v>HABILITADO</v>
          </cell>
          <cell r="AH57" t="str">
            <v>maritza odette leon rodriguez</v>
          </cell>
          <cell r="AI57" t="str">
            <v>11.667.401-7</v>
          </cell>
          <cell r="AJ57" t="str">
            <v>pasaje altos del norte 4526</v>
          </cell>
          <cell r="AK57">
            <v>977062294</v>
          </cell>
          <cell r="AL57">
            <v>977062294</v>
          </cell>
          <cell r="AM57" t="str">
            <v>jjvvaltosdelsur@gmail.com</v>
          </cell>
          <cell r="AN57" t="str">
            <v xml:space="preserve"> </v>
          </cell>
          <cell r="AO57" t="str">
            <v>NO</v>
          </cell>
          <cell r="AP57">
            <v>0</v>
          </cell>
          <cell r="AQ57" t="str">
            <v>HABILITADO</v>
          </cell>
          <cell r="AR57" t="str">
            <v>MARTIZA LEON RODRIGUEZ</v>
          </cell>
          <cell r="AS57" t="str">
            <v>11.667.401-7</v>
          </cell>
          <cell r="AT57">
            <v>0</v>
          </cell>
          <cell r="AU57">
            <v>0</v>
          </cell>
          <cell r="AV57">
            <v>0</v>
          </cell>
          <cell r="AW57">
            <v>0</v>
          </cell>
          <cell r="AX57">
            <v>0</v>
          </cell>
          <cell r="AY57" t="str">
            <v>NO</v>
          </cell>
          <cell r="AZ57">
            <v>0</v>
          </cell>
          <cell r="BA57">
            <v>0</v>
          </cell>
          <cell r="BB57">
            <v>0</v>
          </cell>
          <cell r="BC57">
            <v>0</v>
          </cell>
          <cell r="BD57">
            <v>0</v>
          </cell>
          <cell r="BE57">
            <v>0</v>
          </cell>
          <cell r="BF57">
            <v>0</v>
          </cell>
          <cell r="BG57">
            <v>0</v>
          </cell>
          <cell r="BH57" t="str">
            <v>IQUIQUE</v>
          </cell>
          <cell r="BI57" t="str">
            <v>ALTO HOSPICIO</v>
          </cell>
          <cell r="BJ57">
            <v>0</v>
          </cell>
          <cell r="BK57">
            <v>0</v>
          </cell>
          <cell r="BL57">
            <v>0</v>
          </cell>
          <cell r="BM57" t="e">
            <v>#VALUE!</v>
          </cell>
          <cell r="BN57" t="str">
            <v>NUEVO</v>
          </cell>
          <cell r="BO57" t="str">
            <v>SITUACIONAL</v>
          </cell>
          <cell r="BP57" t="str">
            <v>CAMARAS</v>
          </cell>
          <cell r="BQ57">
            <v>0</v>
          </cell>
          <cell r="BR57">
            <v>6</v>
          </cell>
          <cell r="BS57">
            <v>43009</v>
          </cell>
          <cell r="BT57">
            <v>43191</v>
          </cell>
          <cell r="BU57" t="str">
            <v>Reducir los indices de delincuencia, victimización y minimizar los factores de riesgo en la población de esta junta de vecinos, a través de la instalación de un sistema autónomo de cámaras de televigilancia vecinal. 15 CÁMARAS</v>
          </cell>
          <cell r="BV57">
            <v>0</v>
          </cell>
          <cell r="BW57">
            <v>8000000</v>
          </cell>
          <cell r="BX57">
            <v>0</v>
          </cell>
          <cell r="BY57">
            <v>0</v>
          </cell>
          <cell r="BZ57">
            <v>8000000</v>
          </cell>
          <cell r="CA57">
            <v>0</v>
          </cell>
          <cell r="CB57" t="str">
            <v>LIDESEM LTDA</v>
          </cell>
          <cell r="CC57" t="str">
            <v>JORGE CELIS</v>
          </cell>
          <cell r="CD57">
            <v>7852500</v>
          </cell>
          <cell r="CE57" t="str">
            <v>SI</v>
          </cell>
          <cell r="CF57" t="str">
            <v>INCOMPLETO</v>
          </cell>
          <cell r="CG57">
            <v>0</v>
          </cell>
          <cell r="CH57">
            <v>0</v>
          </cell>
          <cell r="CI57" t="str">
            <v>ADMISIBLE</v>
          </cell>
          <cell r="CJ57" t="str">
            <v>SIN OBSERVACIONES DE ADMISIBILIDAD</v>
          </cell>
          <cell r="CK57" t="str">
            <v>ANEXO 23 SIN REQUERIMIENTOS TECNICOS PERTENECIENTES A ALTO HOSPICIO</v>
          </cell>
          <cell r="CL57">
            <v>0</v>
          </cell>
          <cell r="CM57">
            <v>0</v>
          </cell>
          <cell r="CN57" t="str">
            <v>NO</v>
          </cell>
          <cell r="CO57">
            <v>0</v>
          </cell>
          <cell r="CP57">
            <v>0</v>
          </cell>
          <cell r="CQ57" t="str">
            <v>NO</v>
          </cell>
          <cell r="CR57" t="str">
            <v>JORGE ESCALONA</v>
          </cell>
          <cell r="CS57" t="str">
            <v xml:space="preserve">1. DE ADJUDICAR DEBE INCORPORAR PANTALLA O MONITOR DE LAS CAMARAS, LA CUAL DEBE QUEDAR EN PROPIEDAD DE LA INSTITUCIÓN.  
</v>
          </cell>
          <cell r="CT57" t="str">
            <v>SITUACIONAL</v>
          </cell>
          <cell r="CU57" t="str">
            <v>Iquique</v>
          </cell>
          <cell r="CV57">
            <v>8000000</v>
          </cell>
          <cell r="CW57">
            <v>8000000</v>
          </cell>
          <cell r="CX57">
            <v>0</v>
          </cell>
          <cell r="CY57">
            <v>0.78</v>
          </cell>
          <cell r="CZ57" t="str">
            <v>ELEGIBLE</v>
          </cell>
          <cell r="DA57">
            <v>0</v>
          </cell>
          <cell r="DB57">
            <v>8000000</v>
          </cell>
          <cell r="DC57">
            <v>8000000</v>
          </cell>
          <cell r="DD57">
            <v>0</v>
          </cell>
          <cell r="DE57" t="str">
            <v>ADJUDICADO</v>
          </cell>
          <cell r="DF57">
            <v>0</v>
          </cell>
          <cell r="DG57" t="str">
            <v/>
          </cell>
          <cell r="DH57">
            <v>8000000</v>
          </cell>
          <cell r="DI57">
            <v>0</v>
          </cell>
          <cell r="DJ57" t="str">
            <v>ENTREGADO</v>
          </cell>
          <cell r="DK57">
            <v>0</v>
          </cell>
          <cell r="DL57">
            <v>0</v>
          </cell>
          <cell r="DM57">
            <v>0</v>
          </cell>
          <cell r="DN57">
            <v>49</v>
          </cell>
          <cell r="DO57" t="str">
            <v>ADJUDICADO</v>
          </cell>
          <cell r="DP57">
            <v>0</v>
          </cell>
          <cell r="DQ57">
            <v>0</v>
          </cell>
        </row>
        <row r="58">
          <cell r="D58">
            <v>50</v>
          </cell>
          <cell r="E58" t="str">
            <v>65.044.959-2</v>
          </cell>
          <cell r="F58" t="str">
            <v>LUMINARIA WIPALA</v>
          </cell>
          <cell r="G58" t="str">
            <v>COMITE INDIGENA WIPALA DE MEJORAMIENTO Y SEGURIDAD</v>
          </cell>
          <cell r="H58" t="str">
            <v>HABILITADO</v>
          </cell>
          <cell r="I58" t="str">
            <v>Validada</v>
          </cell>
          <cell r="J58">
            <v>42870.392291666663</v>
          </cell>
          <cell r="K58">
            <v>43496</v>
          </cell>
          <cell r="L58" t="str">
            <v>DIRECTIVA VIGENTE</v>
          </cell>
          <cell r="M58" t="str">
            <v>OK</v>
          </cell>
          <cell r="N58" t="str">
            <v>OK</v>
          </cell>
          <cell r="O58">
            <v>0</v>
          </cell>
          <cell r="P58">
            <v>50</v>
          </cell>
          <cell r="Q58">
            <v>0</v>
          </cell>
          <cell r="R58" t="str">
            <v>pasaje wipala 4246</v>
          </cell>
          <cell r="S58" t="str">
            <v>Iquique</v>
          </cell>
          <cell r="T58" t="str">
            <v>Alto Hospicio</v>
          </cell>
          <cell r="U58">
            <v>0</v>
          </cell>
          <cell r="V58">
            <v>956547565</v>
          </cell>
          <cell r="W58" t="str">
            <v>comiteindigenawipala2017@gmail.com</v>
          </cell>
          <cell r="X58">
            <v>0</v>
          </cell>
          <cell r="Y58">
            <v>42400</v>
          </cell>
          <cell r="Z58">
            <v>43496</v>
          </cell>
          <cell r="AA58">
            <v>40786</v>
          </cell>
          <cell r="AB58">
            <v>1860392115</v>
          </cell>
          <cell r="AC58" t="str">
            <v>comite indigena wipala de mejoramiento y seguridad</v>
          </cell>
          <cell r="AD58" t="str">
            <v>BANCO ESTADO DE CHILE</v>
          </cell>
          <cell r="AE58" t="str">
            <v>CUENTA DE AHORROS</v>
          </cell>
          <cell r="AF58">
            <v>0</v>
          </cell>
          <cell r="AG58" t="str">
            <v>HABILITADO</v>
          </cell>
          <cell r="AH58" t="str">
            <v>luis leonardo astudillo carpio</v>
          </cell>
          <cell r="AI58" t="str">
            <v>7.711.366-5</v>
          </cell>
          <cell r="AJ58" t="str">
            <v>pasaje wipala 4246</v>
          </cell>
          <cell r="AK58">
            <v>0</v>
          </cell>
          <cell r="AL58">
            <v>956547565</v>
          </cell>
          <cell r="AM58" t="str">
            <v>comiteindigenawipala2017@gmail.com</v>
          </cell>
          <cell r="AN58" t="str">
            <v xml:space="preserve"> </v>
          </cell>
          <cell r="AO58" t="str">
            <v>NO</v>
          </cell>
          <cell r="AP58">
            <v>0</v>
          </cell>
          <cell r="AQ58" t="str">
            <v>HABILITADO</v>
          </cell>
          <cell r="AR58" t="str">
            <v>LUIS LEONARDO ASTUDILLO CARPIO</v>
          </cell>
          <cell r="AS58" t="str">
            <v>7.711.366-5</v>
          </cell>
          <cell r="AT58">
            <v>0</v>
          </cell>
          <cell r="AU58">
            <v>0</v>
          </cell>
          <cell r="AV58">
            <v>0</v>
          </cell>
          <cell r="AW58">
            <v>0</v>
          </cell>
          <cell r="AX58">
            <v>0</v>
          </cell>
          <cell r="AY58" t="str">
            <v>NO</v>
          </cell>
          <cell r="AZ58">
            <v>0</v>
          </cell>
          <cell r="BA58">
            <v>0</v>
          </cell>
          <cell r="BB58">
            <v>0</v>
          </cell>
          <cell r="BC58">
            <v>0</v>
          </cell>
          <cell r="BD58">
            <v>0</v>
          </cell>
          <cell r="BE58">
            <v>0</v>
          </cell>
          <cell r="BF58">
            <v>0</v>
          </cell>
          <cell r="BG58">
            <v>0</v>
          </cell>
          <cell r="BH58" t="str">
            <v>IQUIQUE</v>
          </cell>
          <cell r="BI58" t="str">
            <v>ALTO HOSPICIO</v>
          </cell>
          <cell r="BJ58">
            <v>0</v>
          </cell>
          <cell r="BK58">
            <v>0</v>
          </cell>
          <cell r="BL58">
            <v>0</v>
          </cell>
          <cell r="BM58" t="e">
            <v>#VALUE!</v>
          </cell>
          <cell r="BN58" t="str">
            <v>NUEVO</v>
          </cell>
          <cell r="BO58" t="str">
            <v>SITUACIONAL</v>
          </cell>
          <cell r="BP58" t="str">
            <v>ILUMINACIÓN</v>
          </cell>
          <cell r="BQ58">
            <v>0</v>
          </cell>
          <cell r="BR58" t="str">
            <v>INGRESAR SOLO NUMERO DE CANTIDAD DE MESES A EJECUTAR</v>
          </cell>
          <cell r="BS58" t="str">
            <v>INGRESAR FECHA</v>
          </cell>
          <cell r="BT58" t="e">
            <v>#VALUE!</v>
          </cell>
          <cell r="BU58" t="str">
            <v>INSTALACION DE SISTEMA DE LUMINARIAS FOTOVOLAICAS INTEGRADO EN EL SECTOR DONDE SE ENCUENTRA UBICADO EL COMITÉ INDIGENA WIPALA DE MEJORAMIENTO Y SEGURIDAD</v>
          </cell>
          <cell r="BV58">
            <v>0</v>
          </cell>
          <cell r="BW58">
            <v>20000000</v>
          </cell>
          <cell r="BX58">
            <v>0</v>
          </cell>
          <cell r="BY58">
            <v>0</v>
          </cell>
          <cell r="BZ58">
            <v>20000000</v>
          </cell>
          <cell r="CA58">
            <v>0</v>
          </cell>
          <cell r="CB58" t="str">
            <v>LIDESEM LTDA</v>
          </cell>
          <cell r="CC58" t="str">
            <v>JORGE CELIS ARELLANO</v>
          </cell>
          <cell r="CD58">
            <v>18800053</v>
          </cell>
          <cell r="CE58" t="str">
            <v>SI</v>
          </cell>
          <cell r="CF58">
            <v>0</v>
          </cell>
          <cell r="CG58">
            <v>0</v>
          </cell>
          <cell r="CH58">
            <v>0</v>
          </cell>
          <cell r="CI58" t="str">
            <v>ADMISIBLE</v>
          </cell>
          <cell r="CJ58" t="str">
            <v>SIN OBSERVACIONES DE ADMISIBILIDAD</v>
          </cell>
          <cell r="CK58" t="str">
            <v>CHEQUEAR CALCULO LUMINICO</v>
          </cell>
          <cell r="CL58">
            <v>0</v>
          </cell>
          <cell r="CM58">
            <v>0</v>
          </cell>
          <cell r="CN58" t="str">
            <v>NO</v>
          </cell>
          <cell r="CO58">
            <v>0</v>
          </cell>
          <cell r="CP58">
            <v>0</v>
          </cell>
          <cell r="CQ58" t="str">
            <v>NO</v>
          </cell>
          <cell r="CR58" t="str">
            <v>RENE LAMBERT</v>
          </cell>
          <cell r="CS58" t="str">
            <v xml:space="preserve">1. SE REBAJA LA PARTIDA DE MATERIALES DEL ITEM DE INVERSIÓN EN $165.053, YA QUE NO SE ENCUENTRA JUSTIFICADA EN EL PROYECTO.
2. NO ADJUNTA CARTAS DE COMPROMISOS INSTITUCIONES MENCIONADAS EN ITEM 6,10 DE COORDINACION DE REDES.
3. NO ADJUNTA PLAN DE MANTENIMIENTO. </v>
          </cell>
          <cell r="CT58" t="str">
            <v>SITUACIONAL</v>
          </cell>
          <cell r="CU58" t="str">
            <v>Iquique</v>
          </cell>
          <cell r="CV58">
            <v>20000000</v>
          </cell>
          <cell r="CW58">
            <v>0</v>
          </cell>
          <cell r="CX58">
            <v>20000000</v>
          </cell>
          <cell r="CY58">
            <v>0.59450000000000003</v>
          </cell>
          <cell r="CZ58" t="str">
            <v>NO ELEGIBLE</v>
          </cell>
          <cell r="DA58">
            <v>0</v>
          </cell>
          <cell r="DB58">
            <v>0</v>
          </cell>
          <cell r="DC58">
            <v>0</v>
          </cell>
          <cell r="DD58">
            <v>0</v>
          </cell>
          <cell r="DE58">
            <v>0</v>
          </cell>
          <cell r="DF58">
            <v>0</v>
          </cell>
          <cell r="DG58" t="str">
            <v/>
          </cell>
          <cell r="DH58" t="str">
            <v/>
          </cell>
          <cell r="DI58">
            <v>0</v>
          </cell>
          <cell r="DJ58">
            <v>0</v>
          </cell>
          <cell r="DK58">
            <v>0</v>
          </cell>
          <cell r="DL58">
            <v>0</v>
          </cell>
          <cell r="DM58">
            <v>0</v>
          </cell>
          <cell r="DN58">
            <v>50</v>
          </cell>
          <cell r="DO58" t="str">
            <v>NO ELEGIBLE</v>
          </cell>
          <cell r="DP58">
            <v>0</v>
          </cell>
          <cell r="DQ58">
            <v>0</v>
          </cell>
        </row>
        <row r="59">
          <cell r="D59">
            <v>51</v>
          </cell>
          <cell r="E59" t="str">
            <v>65.102.092-1</v>
          </cell>
          <cell r="F59" t="str">
            <v>CONTINUIDAD CAMARAS NORTE GRANDE</v>
          </cell>
          <cell r="G59" t="str">
            <v>JUNTA DE VECINOS NORTE GRANDE</v>
          </cell>
          <cell r="H59" t="str">
            <v>INHABILITADO</v>
          </cell>
          <cell r="I59" t="str">
            <v>Validada</v>
          </cell>
          <cell r="J59">
            <v>42864.444513888891</v>
          </cell>
          <cell r="K59">
            <v>42900</v>
          </cell>
          <cell r="L59" t="str">
            <v>DIRECTIVA ESTÁ POR VENCER</v>
          </cell>
          <cell r="M59" t="str">
            <v>DIRECTIVA VENCE EL MES  6</v>
          </cell>
          <cell r="N59" t="str">
            <v>OK</v>
          </cell>
          <cell r="O59">
            <v>0</v>
          </cell>
          <cell r="P59">
            <v>51</v>
          </cell>
          <cell r="Q59">
            <v>0</v>
          </cell>
          <cell r="R59" t="str">
            <v>NACIONES UNIDAS SIN NUMERO</v>
          </cell>
          <cell r="S59" t="str">
            <v>Iquique</v>
          </cell>
          <cell r="T59" t="str">
            <v>Alto Hospicio</v>
          </cell>
          <cell r="U59">
            <v>83654847</v>
          </cell>
          <cell r="V59">
            <v>83654847</v>
          </cell>
          <cell r="W59" t="str">
            <v>junvecnortegrande@gmail.com</v>
          </cell>
          <cell r="X59">
            <v>0</v>
          </cell>
          <cell r="Y59">
            <v>41804</v>
          </cell>
          <cell r="Z59">
            <v>42900</v>
          </cell>
          <cell r="AA59">
            <v>39212</v>
          </cell>
          <cell r="AB59">
            <v>81651020921</v>
          </cell>
          <cell r="AC59" t="str">
            <v>Junta de vecinos norte grande</v>
          </cell>
          <cell r="AD59" t="str">
            <v>BANCO ESTADO DE CHILE</v>
          </cell>
          <cell r="AE59" t="str">
            <v>CUENTA DE AHORROS</v>
          </cell>
          <cell r="AF59">
            <v>0</v>
          </cell>
          <cell r="AG59" t="str">
            <v>INHABILITADO</v>
          </cell>
          <cell r="AH59" t="str">
            <v>Verónica del Carmen Urrutia navarro</v>
          </cell>
          <cell r="AI59" t="str">
            <v>9.494.222-5</v>
          </cell>
          <cell r="AJ59" t="str">
            <v>San Fernando N°4213</v>
          </cell>
          <cell r="AK59">
            <v>83654847</v>
          </cell>
          <cell r="AL59">
            <v>83654847</v>
          </cell>
          <cell r="AM59" t="str">
            <v>junvecnortegrande@gmail.com</v>
          </cell>
          <cell r="AN59" t="str">
            <v xml:space="preserve"> </v>
          </cell>
          <cell r="AO59" t="str">
            <v>NO</v>
          </cell>
          <cell r="AP59">
            <v>0</v>
          </cell>
          <cell r="AQ59" t="str">
            <v>HABILITADO</v>
          </cell>
          <cell r="AR59" t="str">
            <v>VERONICA DEL CARMEN URRUTIA NAVARRO</v>
          </cell>
          <cell r="AS59" t="str">
            <v>9.494.222-5</v>
          </cell>
          <cell r="AT59" t="str">
            <v>SAN FERNANDO 4213</v>
          </cell>
          <cell r="AU59">
            <v>0</v>
          </cell>
          <cell r="AV59">
            <v>83654847</v>
          </cell>
          <cell r="AW59" t="str">
            <v>JUNVECNORTEGRANDE@GMAIL.COM</v>
          </cell>
          <cell r="AX59">
            <v>0</v>
          </cell>
          <cell r="AY59" t="str">
            <v>NO</v>
          </cell>
          <cell r="AZ59">
            <v>0</v>
          </cell>
          <cell r="BA59">
            <v>0</v>
          </cell>
          <cell r="BB59">
            <v>0</v>
          </cell>
          <cell r="BC59">
            <v>0</v>
          </cell>
          <cell r="BD59">
            <v>0</v>
          </cell>
          <cell r="BE59">
            <v>0</v>
          </cell>
          <cell r="BF59">
            <v>0</v>
          </cell>
          <cell r="BG59">
            <v>0</v>
          </cell>
          <cell r="BH59">
            <v>0</v>
          </cell>
          <cell r="BI59">
            <v>0</v>
          </cell>
          <cell r="BJ59">
            <v>0</v>
          </cell>
          <cell r="BK59">
            <v>750</v>
          </cell>
          <cell r="BL59">
            <v>20000</v>
          </cell>
          <cell r="BM59">
            <v>0</v>
          </cell>
          <cell r="BN59" t="str">
            <v>CONTINUIDAD</v>
          </cell>
          <cell r="BO59" t="str">
            <v>SITUACIONAL</v>
          </cell>
          <cell r="BP59" t="str">
            <v>CAMARAS</v>
          </cell>
          <cell r="BQ59">
            <v>0</v>
          </cell>
          <cell r="BR59">
            <v>6</v>
          </cell>
          <cell r="BS59">
            <v>43009</v>
          </cell>
          <cell r="BT59">
            <v>43191</v>
          </cell>
          <cell r="BU59" t="str">
            <v xml:space="preserve">INSTALACIÓN DE CAMARAS DE TELEVIGILANCIA PARA REDUCIR INDICES DE DELINCUENCIA </v>
          </cell>
          <cell r="BV59">
            <v>0</v>
          </cell>
          <cell r="BW59">
            <v>8000000</v>
          </cell>
          <cell r="BX59">
            <v>0</v>
          </cell>
          <cell r="BY59">
            <v>0</v>
          </cell>
          <cell r="BZ59">
            <v>8000000</v>
          </cell>
          <cell r="CA59">
            <v>0</v>
          </cell>
          <cell r="CB59" t="str">
            <v>LIDESEM LTDA</v>
          </cell>
          <cell r="CC59" t="str">
            <v>JORGE CELIS</v>
          </cell>
          <cell r="CD59">
            <v>7852500</v>
          </cell>
          <cell r="CE59" t="str">
            <v>SI</v>
          </cell>
          <cell r="CF59">
            <v>0</v>
          </cell>
          <cell r="CG59">
            <v>0</v>
          </cell>
          <cell r="CH59">
            <v>0</v>
          </cell>
          <cell r="CI59" t="str">
            <v>INADMISIBLE</v>
          </cell>
          <cell r="CJ59" t="str">
            <v>INSTITUCIÓN INHABILITADA</v>
          </cell>
          <cell r="CK59">
            <v>0</v>
          </cell>
          <cell r="CL59">
            <v>0</v>
          </cell>
          <cell r="CM59">
            <v>0</v>
          </cell>
          <cell r="CN59" t="str">
            <v>NO</v>
          </cell>
          <cell r="CO59">
            <v>0</v>
          </cell>
          <cell r="CP59">
            <v>0</v>
          </cell>
          <cell r="CQ59">
            <v>0</v>
          </cell>
          <cell r="CR59">
            <v>0</v>
          </cell>
          <cell r="CS59">
            <v>0</v>
          </cell>
          <cell r="CT59">
            <v>0</v>
          </cell>
          <cell r="CU59">
            <v>0</v>
          </cell>
          <cell r="CV59">
            <v>0</v>
          </cell>
          <cell r="CW59">
            <v>0</v>
          </cell>
          <cell r="CX59">
            <v>0</v>
          </cell>
          <cell r="CY59" t="str">
            <v/>
          </cell>
          <cell r="CZ59" t="str">
            <v>INADMISIBLE</v>
          </cell>
          <cell r="DA59">
            <v>0</v>
          </cell>
          <cell r="DB59">
            <v>0</v>
          </cell>
          <cell r="DC59">
            <v>0</v>
          </cell>
          <cell r="DD59">
            <v>0</v>
          </cell>
          <cell r="DE59">
            <v>0</v>
          </cell>
          <cell r="DF59">
            <v>0</v>
          </cell>
          <cell r="DG59" t="str">
            <v/>
          </cell>
          <cell r="DH59" t="str">
            <v/>
          </cell>
          <cell r="DI59">
            <v>0</v>
          </cell>
          <cell r="DJ59">
            <v>0</v>
          </cell>
          <cell r="DK59">
            <v>0</v>
          </cell>
          <cell r="DL59">
            <v>0</v>
          </cell>
          <cell r="DM59">
            <v>0</v>
          </cell>
          <cell r="DN59">
            <v>51</v>
          </cell>
          <cell r="DO59" t="str">
            <v>INADMISIBLE</v>
          </cell>
          <cell r="DP59">
            <v>0</v>
          </cell>
          <cell r="DQ59">
            <v>0</v>
          </cell>
        </row>
        <row r="60">
          <cell r="D60">
            <v>52</v>
          </cell>
          <cell r="E60" t="str">
            <v>65.028.446-1</v>
          </cell>
          <cell r="F60" t="str">
            <v>CAMARAS MUJER EMPRENDEDORAS 2</v>
          </cell>
          <cell r="G60" t="str">
            <v>JUNTA DE VECINOS MUJER EMPRENDEDORA 2</v>
          </cell>
          <cell r="H60" t="str">
            <v>HABILITADO</v>
          </cell>
          <cell r="I60" t="str">
            <v>Validada</v>
          </cell>
          <cell r="J60">
            <v>42824.413564814815</v>
          </cell>
          <cell r="K60">
            <v>42906</v>
          </cell>
          <cell r="L60" t="str">
            <v>DIRECTIVA ESTÁ POR VENCER</v>
          </cell>
          <cell r="M60" t="str">
            <v>DIRECTIVA VENCE EL MES  6</v>
          </cell>
          <cell r="N60" t="str">
            <v>OK</v>
          </cell>
          <cell r="O60">
            <v>0</v>
          </cell>
          <cell r="P60">
            <v>52</v>
          </cell>
          <cell r="Q60">
            <v>0</v>
          </cell>
          <cell r="R60" t="str">
            <v>calle serena 4595</v>
          </cell>
          <cell r="S60" t="str">
            <v>Iquique</v>
          </cell>
          <cell r="T60" t="str">
            <v>Alto Hospicio</v>
          </cell>
          <cell r="U60">
            <v>0</v>
          </cell>
          <cell r="V60">
            <v>99925283</v>
          </cell>
          <cell r="W60" t="str">
            <v>jvmujeresemprendedoras2@gmail.com</v>
          </cell>
          <cell r="X60">
            <v>0</v>
          </cell>
          <cell r="Y60">
            <v>41810</v>
          </cell>
          <cell r="Z60">
            <v>42906</v>
          </cell>
          <cell r="AA60">
            <v>39504</v>
          </cell>
          <cell r="AB60">
            <v>6219968446008</v>
          </cell>
          <cell r="AC60" t="str">
            <v>junta de vecinos mujer emprendedora 2</v>
          </cell>
          <cell r="AD60" t="str">
            <v>BANCO ESTADO DE CHILE</v>
          </cell>
          <cell r="AE60" t="str">
            <v>CHEQUERA ELECTRONICA/ CUENTA VISTA</v>
          </cell>
          <cell r="AF60">
            <v>0</v>
          </cell>
          <cell r="AG60" t="str">
            <v>HABILITADO</v>
          </cell>
          <cell r="AH60" t="str">
            <v>angela de lourdes rojo bravo</v>
          </cell>
          <cell r="AI60" t="str">
            <v>6.679.393-8</v>
          </cell>
          <cell r="AJ60" t="str">
            <v>calera 4409</v>
          </cell>
          <cell r="AK60">
            <v>0</v>
          </cell>
          <cell r="AL60">
            <v>99925283</v>
          </cell>
          <cell r="AM60" t="str">
            <v>jvmujeresemprendedoras2@gmail.com</v>
          </cell>
          <cell r="AN60" t="str">
            <v xml:space="preserve"> </v>
          </cell>
          <cell r="AO60" t="str">
            <v>NO</v>
          </cell>
          <cell r="AP60">
            <v>0</v>
          </cell>
          <cell r="AQ60" t="str">
            <v>HABILITADO</v>
          </cell>
          <cell r="AR60" t="str">
            <v>ANGELA ROJO BRAVO</v>
          </cell>
          <cell r="AS60" t="str">
            <v>6.679.393-8</v>
          </cell>
          <cell r="AT60">
            <v>0</v>
          </cell>
          <cell r="AU60">
            <v>0</v>
          </cell>
          <cell r="AV60">
            <v>0</v>
          </cell>
          <cell r="AW60">
            <v>0</v>
          </cell>
          <cell r="AX60">
            <v>0</v>
          </cell>
          <cell r="AY60" t="str">
            <v>NO</v>
          </cell>
          <cell r="AZ60">
            <v>0</v>
          </cell>
          <cell r="BA60">
            <v>0</v>
          </cell>
          <cell r="BB60">
            <v>0</v>
          </cell>
          <cell r="BC60">
            <v>0</v>
          </cell>
          <cell r="BD60">
            <v>0</v>
          </cell>
          <cell r="BE60">
            <v>0</v>
          </cell>
          <cell r="BF60">
            <v>0</v>
          </cell>
          <cell r="BG60">
            <v>0</v>
          </cell>
          <cell r="BH60" t="str">
            <v>IQUIQUE</v>
          </cell>
          <cell r="BI60" t="str">
            <v>ALTO HOSPICIO</v>
          </cell>
          <cell r="BJ60">
            <v>0</v>
          </cell>
          <cell r="BK60">
            <v>0</v>
          </cell>
          <cell r="BL60">
            <v>0</v>
          </cell>
          <cell r="BM60" t="e">
            <v>#VALUE!</v>
          </cell>
          <cell r="BN60" t="str">
            <v>NUEVO</v>
          </cell>
          <cell r="BO60" t="str">
            <v>SITUACIONAL</v>
          </cell>
          <cell r="BP60" t="str">
            <v>CAMARAS</v>
          </cell>
          <cell r="BQ60">
            <v>0</v>
          </cell>
          <cell r="BR60">
            <v>6</v>
          </cell>
          <cell r="BS60">
            <v>43009</v>
          </cell>
          <cell r="BT60">
            <v>43191</v>
          </cell>
          <cell r="BU60" t="str">
            <v>Reducir los indices de delincuencia, victimización y minimizar los factores de riesgo en la población de esta junta de vecinos, a través de la instalación de un sistema autónomo de cámaras de televigilancia vecinal. 15 CÁMARAS</v>
          </cell>
          <cell r="BV60">
            <v>0</v>
          </cell>
          <cell r="BW60">
            <v>8000000</v>
          </cell>
          <cell r="BX60">
            <v>0</v>
          </cell>
          <cell r="BY60">
            <v>0</v>
          </cell>
          <cell r="BZ60">
            <v>8000000</v>
          </cell>
          <cell r="CA60">
            <v>0</v>
          </cell>
          <cell r="CB60" t="str">
            <v>LIDESEM LTDA</v>
          </cell>
          <cell r="CC60" t="str">
            <v>JORGE CELIS</v>
          </cell>
          <cell r="CD60">
            <v>7852500</v>
          </cell>
          <cell r="CE60" t="str">
            <v>SI</v>
          </cell>
          <cell r="CF60" t="str">
            <v>INCOMPLETO</v>
          </cell>
          <cell r="CG60">
            <v>0</v>
          </cell>
          <cell r="CH60">
            <v>0</v>
          </cell>
          <cell r="CI60" t="str">
            <v>ADMISIBLE</v>
          </cell>
          <cell r="CJ60" t="str">
            <v>SIN OBSERVACIONES DE ADMISIBILIDAD</v>
          </cell>
          <cell r="CK60" t="str">
            <v>ANEXO 23 SIN REQUERIMIENTOS TECNICOS PERTENECIENTES A ALTO HOSPICIO</v>
          </cell>
          <cell r="CL60">
            <v>0</v>
          </cell>
          <cell r="CM60">
            <v>0</v>
          </cell>
          <cell r="CN60" t="str">
            <v>NO</v>
          </cell>
          <cell r="CO60">
            <v>0</v>
          </cell>
          <cell r="CP60">
            <v>0</v>
          </cell>
          <cell r="CQ60" t="str">
            <v>NO</v>
          </cell>
          <cell r="CR60" t="str">
            <v>JORGE ESCALONA</v>
          </cell>
          <cell r="CS60" t="str">
            <v xml:space="preserve">1. DE ADJUDICAR DEBE INCORPORAR PANTALLA O MONITOR DE LAS CAMARAS, LA CUAL DEBE QUEDAR EN PROPIEDAD DE LA INSTITUCIÓN.  
</v>
          </cell>
          <cell r="CT60" t="str">
            <v>SITUACIONAL</v>
          </cell>
          <cell r="CU60" t="str">
            <v>Iquique</v>
          </cell>
          <cell r="CV60">
            <v>8000000</v>
          </cell>
          <cell r="CW60">
            <v>8000000</v>
          </cell>
          <cell r="CX60">
            <v>0</v>
          </cell>
          <cell r="CY60">
            <v>0.78</v>
          </cell>
          <cell r="CZ60" t="str">
            <v>ELEGIBLE</v>
          </cell>
          <cell r="DA60">
            <v>0</v>
          </cell>
          <cell r="DB60">
            <v>8000000</v>
          </cell>
          <cell r="DC60">
            <v>8000000</v>
          </cell>
          <cell r="DD60">
            <v>0</v>
          </cell>
          <cell r="DE60" t="str">
            <v>ADJUDICADO</v>
          </cell>
          <cell r="DF60">
            <v>0</v>
          </cell>
          <cell r="DG60" t="str">
            <v/>
          </cell>
          <cell r="DH60">
            <v>8000000</v>
          </cell>
          <cell r="DI60">
            <v>0</v>
          </cell>
          <cell r="DJ60" t="str">
            <v>ENTREGADO</v>
          </cell>
          <cell r="DK60">
            <v>0</v>
          </cell>
          <cell r="DL60">
            <v>0</v>
          </cell>
          <cell r="DM60">
            <v>0</v>
          </cell>
          <cell r="DN60">
            <v>52</v>
          </cell>
          <cell r="DO60" t="str">
            <v>ENTREGADO</v>
          </cell>
          <cell r="DP60">
            <v>0</v>
          </cell>
          <cell r="DQ60">
            <v>0</v>
          </cell>
        </row>
        <row r="61">
          <cell r="D61">
            <v>53</v>
          </cell>
          <cell r="E61" t="str">
            <v>65.067.921-0</v>
          </cell>
          <cell r="F61" t="str">
            <v>ALARMAS JANEQUEO</v>
          </cell>
          <cell r="G61" t="str">
            <v>JUNTA DE VECINOS JANEQUEO LA LONKO INVENCIBLE</v>
          </cell>
          <cell r="H61" t="str">
            <v>HABILITADO</v>
          </cell>
          <cell r="I61" t="str">
            <v>Validada</v>
          </cell>
          <cell r="J61">
            <v>42838.386793981481</v>
          </cell>
          <cell r="K61">
            <v>43228</v>
          </cell>
          <cell r="L61" t="str">
            <v>DIRECTIVA VIGENTE</v>
          </cell>
          <cell r="M61" t="str">
            <v>OK</v>
          </cell>
          <cell r="N61" t="str">
            <v>OK</v>
          </cell>
          <cell r="O61">
            <v>0</v>
          </cell>
          <cell r="P61">
            <v>53</v>
          </cell>
          <cell r="Q61">
            <v>0</v>
          </cell>
          <cell r="R61" t="str">
            <v>PASAJE LA ARAUCARIA N#2309</v>
          </cell>
          <cell r="S61" t="str">
            <v>Iquique</v>
          </cell>
          <cell r="T61" t="str">
            <v>Alto Hospicio</v>
          </cell>
          <cell r="U61">
            <v>5694160387</v>
          </cell>
          <cell r="V61">
            <v>941603874</v>
          </cell>
          <cell r="W61" t="str">
            <v>junvecjanequeo@gmail.com</v>
          </cell>
          <cell r="X61">
            <v>0</v>
          </cell>
          <cell r="Y61">
            <v>42132</v>
          </cell>
          <cell r="Z61">
            <v>43228</v>
          </cell>
          <cell r="AA61">
            <v>41136</v>
          </cell>
          <cell r="AB61">
            <v>1870494897</v>
          </cell>
          <cell r="AC61" t="str">
            <v>JUNTA DE VECINOS JANEQUEO LA LONKO INVENCIBLE</v>
          </cell>
          <cell r="AD61" t="str">
            <v>BANCO ESTADO DE CHILE</v>
          </cell>
          <cell r="AE61" t="str">
            <v>CHEQUERA ELECTRONICA/ CUENTA VISTA</v>
          </cell>
          <cell r="AF61">
            <v>0</v>
          </cell>
          <cell r="AG61" t="str">
            <v>HABILITADO</v>
          </cell>
          <cell r="AH61" t="str">
            <v>MARCELA ALEJANDRA PORTO-CARRERO QUINTUL</v>
          </cell>
          <cell r="AI61" t="str">
            <v>15.924.684-1</v>
          </cell>
          <cell r="AJ61" t="str">
            <v>PASAJE LA ARAUCARIA N#2201</v>
          </cell>
          <cell r="AK61">
            <v>5694160387</v>
          </cell>
          <cell r="AL61">
            <v>941603874</v>
          </cell>
          <cell r="AM61" t="str">
            <v>junvecjanequeo@gmail.com</v>
          </cell>
          <cell r="AN61" t="str">
            <v xml:space="preserve"> </v>
          </cell>
          <cell r="AO61" t="str">
            <v>NO</v>
          </cell>
          <cell r="AP61">
            <v>0</v>
          </cell>
          <cell r="AQ61" t="str">
            <v>HABILITADO</v>
          </cell>
          <cell r="AR61" t="str">
            <v>MARCELA ALEJANDRA PORTO-CARRERO QUINTUL</v>
          </cell>
          <cell r="AS61" t="str">
            <v>15.924.684-1</v>
          </cell>
          <cell r="AT61">
            <v>0</v>
          </cell>
          <cell r="AU61">
            <v>0</v>
          </cell>
          <cell r="AV61">
            <v>0</v>
          </cell>
          <cell r="AW61">
            <v>0</v>
          </cell>
          <cell r="AX61">
            <v>0</v>
          </cell>
          <cell r="AY61" t="str">
            <v>NO</v>
          </cell>
          <cell r="AZ61">
            <v>0</v>
          </cell>
          <cell r="BA61">
            <v>0</v>
          </cell>
          <cell r="BB61">
            <v>0</v>
          </cell>
          <cell r="BC61">
            <v>0</v>
          </cell>
          <cell r="BD61">
            <v>0</v>
          </cell>
          <cell r="BE61">
            <v>0</v>
          </cell>
          <cell r="BF61">
            <v>0</v>
          </cell>
          <cell r="BG61">
            <v>0</v>
          </cell>
          <cell r="BH61" t="str">
            <v>IQUIQUE</v>
          </cell>
          <cell r="BI61" t="str">
            <v>ALTO HOSPICIO</v>
          </cell>
          <cell r="BJ61">
            <v>0</v>
          </cell>
          <cell r="BK61">
            <v>0</v>
          </cell>
          <cell r="BL61">
            <v>0</v>
          </cell>
          <cell r="BM61" t="e">
            <v>#VALUE!</v>
          </cell>
          <cell r="BN61" t="str">
            <v>NUEVO</v>
          </cell>
          <cell r="BO61" t="str">
            <v>SITUACIONAL</v>
          </cell>
          <cell r="BP61" t="str">
            <v>ALARMAS</v>
          </cell>
          <cell r="BQ61">
            <v>0</v>
          </cell>
          <cell r="BR61" t="str">
            <v>INGRESAR SOLO NUMERO DE CANTIDAD DE MESES A EJECUTAR</v>
          </cell>
          <cell r="BS61" t="str">
            <v>INGRESAR FECHA</v>
          </cell>
          <cell r="BT61" t="e">
            <v>#VALUE!</v>
          </cell>
          <cell r="BU61" t="str">
            <v>REDUCIR LOS INDICES DE DELINCUENCIA Y VICTIMIZACION MEDIANTE LA INSTALACION DE UN SISTEMA AUTONOMO DE ALARMAS COMUNITARIAS</v>
          </cell>
          <cell r="BV61">
            <v>0</v>
          </cell>
          <cell r="BW61">
            <v>8000000</v>
          </cell>
          <cell r="BX61">
            <v>0</v>
          </cell>
          <cell r="BY61">
            <v>0</v>
          </cell>
          <cell r="BZ61">
            <v>8000000</v>
          </cell>
          <cell r="CA61">
            <v>0</v>
          </cell>
          <cell r="CB61" t="str">
            <v>LIDESEM LTDA</v>
          </cell>
          <cell r="CC61" t="str">
            <v>JORGE CELIS</v>
          </cell>
          <cell r="CD61">
            <v>7852500</v>
          </cell>
          <cell r="CE61" t="str">
            <v>SI</v>
          </cell>
          <cell r="CF61">
            <v>0</v>
          </cell>
          <cell r="CG61">
            <v>0</v>
          </cell>
          <cell r="CH61">
            <v>0</v>
          </cell>
          <cell r="CI61" t="str">
            <v>ADMISIBLE</v>
          </cell>
          <cell r="CJ61" t="str">
            <v>SIN OBSERVACIONES DE ADMISIBILIDAD</v>
          </cell>
          <cell r="CK61">
            <v>0</v>
          </cell>
          <cell r="CL61">
            <v>0</v>
          </cell>
          <cell r="CM61">
            <v>0</v>
          </cell>
          <cell r="CN61" t="str">
            <v>NO</v>
          </cell>
          <cell r="CO61">
            <v>0</v>
          </cell>
          <cell r="CP61">
            <v>0</v>
          </cell>
          <cell r="CQ61" t="str">
            <v>NO</v>
          </cell>
          <cell r="CR61" t="str">
            <v>MIGUEL REBORIDO</v>
          </cell>
          <cell r="CS61" t="str">
            <v xml:space="preserve">1. ADJUNTAR COMPROMISO DE LAS INSTITUCIONES QUE REALIZARÁN CAPACITACIÓN EN MATERIA DE PREVENCIÓN Y SEGURIDAD CIUDADANA. 
2. LA CARTA DE COMPROMISO DEL EQUIPO DE TRABAJO EJECUTOR ESTA FIRMADA DE MANERA COLECTIVA. ( UNA SOLA ) 
3. PRESENTA CARACTERÍSTICAS SIMILARES AL 65 EN RELACIÓN A COTIZACIONES Y EQUIPO EJECUTOR. </v>
          </cell>
          <cell r="CT61" t="str">
            <v>SITUACIONAL</v>
          </cell>
          <cell r="CU61" t="str">
            <v>Iquique</v>
          </cell>
          <cell r="CV61">
            <v>8000000</v>
          </cell>
          <cell r="CW61">
            <v>0</v>
          </cell>
          <cell r="CX61">
            <v>8000000</v>
          </cell>
          <cell r="CY61">
            <v>0.52950000000000008</v>
          </cell>
          <cell r="CZ61" t="str">
            <v>NO ELEGIBLE</v>
          </cell>
          <cell r="DA61">
            <v>0</v>
          </cell>
          <cell r="DB61">
            <v>0</v>
          </cell>
          <cell r="DC61">
            <v>0</v>
          </cell>
          <cell r="DD61">
            <v>0</v>
          </cell>
          <cell r="DE61">
            <v>0</v>
          </cell>
          <cell r="DF61">
            <v>0</v>
          </cell>
          <cell r="DG61" t="str">
            <v/>
          </cell>
          <cell r="DH61" t="str">
            <v/>
          </cell>
          <cell r="DI61">
            <v>0</v>
          </cell>
          <cell r="DJ61">
            <v>0</v>
          </cell>
          <cell r="DK61">
            <v>0</v>
          </cell>
          <cell r="DL61">
            <v>0</v>
          </cell>
          <cell r="DM61">
            <v>0</v>
          </cell>
          <cell r="DN61">
            <v>53</v>
          </cell>
          <cell r="DO61" t="str">
            <v>NO ELEGIBLE</v>
          </cell>
          <cell r="DP61">
            <v>0</v>
          </cell>
          <cell r="DQ61">
            <v>0</v>
          </cell>
        </row>
        <row r="62">
          <cell r="D62">
            <v>54</v>
          </cell>
          <cell r="E62" t="str">
            <v>65.021.916-3</v>
          </cell>
          <cell r="F62" t="str">
            <v>LUMINARIA DOMANASAN</v>
          </cell>
          <cell r="G62" t="str">
            <v>JUNTA DE VECINOS DOMANASAN</v>
          </cell>
          <cell r="H62" t="str">
            <v>HABILITADO</v>
          </cell>
          <cell r="I62" t="str">
            <v>Validada</v>
          </cell>
          <cell r="J62">
            <v>42838.38962962963</v>
          </cell>
          <cell r="K62">
            <v>43111</v>
          </cell>
          <cell r="L62" t="str">
            <v>DIRECTIVA VIGENTE</v>
          </cell>
          <cell r="M62" t="str">
            <v>OK</v>
          </cell>
          <cell r="N62" t="str">
            <v>OK</v>
          </cell>
          <cell r="O62">
            <v>0</v>
          </cell>
          <cell r="P62">
            <v>54</v>
          </cell>
          <cell r="Q62">
            <v>0</v>
          </cell>
          <cell r="R62" t="str">
            <v>MACHALI 4242</v>
          </cell>
          <cell r="S62" t="str">
            <v>Iquique</v>
          </cell>
          <cell r="T62" t="str">
            <v>Alto Hospicio</v>
          </cell>
          <cell r="U62">
            <v>88983765</v>
          </cell>
          <cell r="V62">
            <v>88983765</v>
          </cell>
          <cell r="W62" t="str">
            <v>juntadevecinosdomanasan@gmail.com</v>
          </cell>
          <cell r="X62">
            <v>0</v>
          </cell>
          <cell r="Y62">
            <v>42015</v>
          </cell>
          <cell r="Z62">
            <v>43111</v>
          </cell>
          <cell r="AA62">
            <v>39941</v>
          </cell>
          <cell r="AB62">
            <v>1860404709</v>
          </cell>
          <cell r="AC62" t="str">
            <v>Junta de vecinos domanasan</v>
          </cell>
          <cell r="AD62" t="str">
            <v>BANCO ESTADO DE CHILE</v>
          </cell>
          <cell r="AE62" t="str">
            <v>CUENTA DE AHORROS</v>
          </cell>
          <cell r="AF62">
            <v>0</v>
          </cell>
          <cell r="AG62" t="str">
            <v>HABILITADO</v>
          </cell>
          <cell r="AH62" t="str">
            <v>Rosa Celedon</v>
          </cell>
          <cell r="AI62" t="str">
            <v>10.028.436-7</v>
          </cell>
          <cell r="AJ62" t="str">
            <v>Los doñihues</v>
          </cell>
          <cell r="AK62">
            <v>88983765</v>
          </cell>
          <cell r="AL62">
            <v>88983765</v>
          </cell>
          <cell r="AM62" t="str">
            <v>juntadevecinosdomanasan@gmail.com</v>
          </cell>
          <cell r="AN62" t="str">
            <v xml:space="preserve"> </v>
          </cell>
          <cell r="AO62" t="str">
            <v>NO</v>
          </cell>
          <cell r="AP62">
            <v>0</v>
          </cell>
          <cell r="AQ62" t="str">
            <v>HABILITADO</v>
          </cell>
          <cell r="AR62" t="str">
            <v>ROSA CELEDON</v>
          </cell>
          <cell r="AS62" t="str">
            <v>10.028.436-7</v>
          </cell>
          <cell r="AT62">
            <v>0</v>
          </cell>
          <cell r="AU62">
            <v>0</v>
          </cell>
          <cell r="AV62">
            <v>0</v>
          </cell>
          <cell r="AW62">
            <v>0</v>
          </cell>
          <cell r="AX62">
            <v>0</v>
          </cell>
          <cell r="AY62" t="str">
            <v>NO</v>
          </cell>
          <cell r="AZ62">
            <v>0</v>
          </cell>
          <cell r="BA62">
            <v>0</v>
          </cell>
          <cell r="BB62">
            <v>0</v>
          </cell>
          <cell r="BC62">
            <v>0</v>
          </cell>
          <cell r="BD62">
            <v>0</v>
          </cell>
          <cell r="BE62">
            <v>0</v>
          </cell>
          <cell r="BF62">
            <v>0</v>
          </cell>
          <cell r="BG62">
            <v>0</v>
          </cell>
          <cell r="BH62" t="str">
            <v>IQUIQUE</v>
          </cell>
          <cell r="BI62" t="str">
            <v>ALTO HOSPICIO</v>
          </cell>
          <cell r="BJ62">
            <v>0</v>
          </cell>
          <cell r="BK62">
            <v>0</v>
          </cell>
          <cell r="BL62">
            <v>0</v>
          </cell>
          <cell r="BM62" t="e">
            <v>#VALUE!</v>
          </cell>
          <cell r="BN62" t="str">
            <v>NUEVO</v>
          </cell>
          <cell r="BO62" t="str">
            <v>SITUACIONAL</v>
          </cell>
          <cell r="BP62" t="str">
            <v>ILUMINACIÓN</v>
          </cell>
          <cell r="BQ62">
            <v>0</v>
          </cell>
          <cell r="BR62" t="str">
            <v>INGRESAR SOLO NUMERO DE CANTIDAD DE MESES A EJECUTAR</v>
          </cell>
          <cell r="BS62" t="str">
            <v>INGRESAR FECHA</v>
          </cell>
          <cell r="BT62">
            <v>0</v>
          </cell>
          <cell r="BU62" t="str">
            <v>REDUCIR LOS INDICES DE DELINCUENCIA Y VICTIMIZACION MEDIANTE LA INSTALACION DE UN SISTEMA DE ILUMINACION FOTOVOLTAICO IJNTEGRADO EN EL SECTOR DE LA JUNTA DE VECINOS DOMANASAN</v>
          </cell>
          <cell r="BV62">
            <v>0</v>
          </cell>
          <cell r="BW62">
            <v>20000000</v>
          </cell>
          <cell r="BX62">
            <v>0</v>
          </cell>
          <cell r="BY62">
            <v>0</v>
          </cell>
          <cell r="BZ62">
            <v>20000000</v>
          </cell>
          <cell r="CA62">
            <v>0</v>
          </cell>
          <cell r="CB62" t="str">
            <v>LIDESEM LTDA</v>
          </cell>
          <cell r="CC62" t="str">
            <v>JORGE CELIS ARELLANO</v>
          </cell>
          <cell r="CD62">
            <v>19800053</v>
          </cell>
          <cell r="CE62" t="str">
            <v>SI</v>
          </cell>
          <cell r="CF62">
            <v>0</v>
          </cell>
          <cell r="CG62">
            <v>0</v>
          </cell>
          <cell r="CH62">
            <v>0</v>
          </cell>
          <cell r="CI62" t="str">
            <v>ADMISIBLE</v>
          </cell>
          <cell r="CJ62" t="str">
            <v>SIN OBSERVACIONES DE ADMISIBILIDAD</v>
          </cell>
          <cell r="CK62" t="str">
            <v>CHEQUEAR CALCULO LUMINICO</v>
          </cell>
          <cell r="CL62">
            <v>0</v>
          </cell>
          <cell r="CM62">
            <v>0</v>
          </cell>
          <cell r="CN62" t="str">
            <v>NO</v>
          </cell>
          <cell r="CO62">
            <v>0</v>
          </cell>
          <cell r="CP62">
            <v>0</v>
          </cell>
          <cell r="CQ62" t="str">
            <v>NO</v>
          </cell>
          <cell r="CR62" t="str">
            <v>MIGUEL REBORIDO</v>
          </cell>
          <cell r="CS62" t="str">
            <v>1. ADJUNTAR COMPROMISO DE LAS INSTITUCIONES QUE REALIZARÁN CAPACITACIÓN EN MATERIA DE PREVENCIÓN Y SEGURIDAD CIUDADANA. 
2. LA CARTA DE COMPROMISO DEL EQUIPO DE TRABAJO  ESTA FIRMADA DE MANERA COLECTIVA. ( UNA SOLA ) MISMO EQUIPO EJECUTOR QUE EL 65 Y EL 45</v>
          </cell>
          <cell r="CT62" t="str">
            <v>SITUACIONAL</v>
          </cell>
          <cell r="CU62" t="str">
            <v>Iquique</v>
          </cell>
          <cell r="CV62">
            <v>20000000</v>
          </cell>
          <cell r="CW62">
            <v>0</v>
          </cell>
          <cell r="CX62">
            <v>20000000</v>
          </cell>
          <cell r="CY62">
            <v>0.59450000000000003</v>
          </cell>
          <cell r="CZ62" t="str">
            <v>NO ELEGIBLE</v>
          </cell>
          <cell r="DA62">
            <v>0</v>
          </cell>
          <cell r="DB62">
            <v>0</v>
          </cell>
          <cell r="DC62">
            <v>0</v>
          </cell>
          <cell r="DD62">
            <v>0</v>
          </cell>
          <cell r="DE62">
            <v>0</v>
          </cell>
          <cell r="DF62">
            <v>0</v>
          </cell>
          <cell r="DG62" t="str">
            <v/>
          </cell>
          <cell r="DH62" t="str">
            <v/>
          </cell>
          <cell r="DI62">
            <v>0</v>
          </cell>
          <cell r="DJ62">
            <v>0</v>
          </cell>
          <cell r="DK62">
            <v>0</v>
          </cell>
          <cell r="DL62">
            <v>0</v>
          </cell>
          <cell r="DM62">
            <v>0</v>
          </cell>
          <cell r="DN62">
            <v>54</v>
          </cell>
          <cell r="DO62" t="str">
            <v>NO ELEGIBLE</v>
          </cell>
          <cell r="DP62">
            <v>0</v>
          </cell>
          <cell r="DQ62">
            <v>0</v>
          </cell>
        </row>
        <row r="63">
          <cell r="D63">
            <v>55</v>
          </cell>
          <cell r="E63" t="str">
            <v>53.300.039-8</v>
          </cell>
          <cell r="F63" t="str">
            <v>LUMINARIA LA TORTUGA TRES</v>
          </cell>
          <cell r="G63" t="str">
            <v>CONDOMINIO LA TORTUGA TERCERA ETAPA</v>
          </cell>
          <cell r="H63" t="str">
            <v>HABILITADO</v>
          </cell>
          <cell r="I63" t="str">
            <v>Validada</v>
          </cell>
          <cell r="J63">
            <v>42874.627766203703</v>
          </cell>
          <cell r="K63">
            <v>43892</v>
          </cell>
          <cell r="L63" t="str">
            <v>DIRECTIVA VIGENTE</v>
          </cell>
          <cell r="M63" t="str">
            <v>OK</v>
          </cell>
          <cell r="N63" t="str">
            <v>OK</v>
          </cell>
          <cell r="O63">
            <v>0</v>
          </cell>
          <cell r="P63">
            <v>55</v>
          </cell>
          <cell r="Q63">
            <v>0</v>
          </cell>
          <cell r="R63" t="str">
            <v>santa isabel 3640</v>
          </cell>
          <cell r="S63" t="str">
            <v>Iquique</v>
          </cell>
          <cell r="T63" t="str">
            <v>Alto Hospicio</v>
          </cell>
          <cell r="U63">
            <v>0</v>
          </cell>
          <cell r="V63">
            <v>976731353</v>
          </cell>
          <cell r="W63" t="str">
            <v>condominiotortuga3@gmail.com</v>
          </cell>
          <cell r="X63">
            <v>0</v>
          </cell>
          <cell r="Y63">
            <v>42796</v>
          </cell>
          <cell r="Z63">
            <v>43892</v>
          </cell>
          <cell r="AA63">
            <v>40449</v>
          </cell>
          <cell r="AB63">
            <v>1860419579</v>
          </cell>
          <cell r="AC63" t="str">
            <v>la tortuga tercera etapa</v>
          </cell>
          <cell r="AD63" t="str">
            <v>BANCO ESTADO DE CHILE</v>
          </cell>
          <cell r="AE63" t="str">
            <v>CUENTA DE AHORROS</v>
          </cell>
          <cell r="AF63">
            <v>0</v>
          </cell>
          <cell r="AG63" t="str">
            <v>HABILITADO</v>
          </cell>
          <cell r="AH63" t="str">
            <v>maria angelica irene correa heinemann</v>
          </cell>
          <cell r="AI63" t="str">
            <v>5.530.415-7</v>
          </cell>
          <cell r="AJ63" t="str">
            <v>santa isabel 3640</v>
          </cell>
          <cell r="AK63">
            <v>0</v>
          </cell>
          <cell r="AL63">
            <v>976731353</v>
          </cell>
          <cell r="AM63" t="str">
            <v>condominiotortuga3@gmail.com</v>
          </cell>
          <cell r="AN63" t="str">
            <v xml:space="preserve"> </v>
          </cell>
          <cell r="AO63" t="str">
            <v>NO</v>
          </cell>
          <cell r="AP63">
            <v>0</v>
          </cell>
          <cell r="AQ63" t="str">
            <v>HABILITADO</v>
          </cell>
          <cell r="AR63" t="str">
            <v>MARIA ANGELICA IRENE CORREA HEINEMANN</v>
          </cell>
          <cell r="AS63" t="str">
            <v>5.530.415-7</v>
          </cell>
          <cell r="AT63">
            <v>0</v>
          </cell>
          <cell r="AU63">
            <v>0</v>
          </cell>
          <cell r="AV63">
            <v>0</v>
          </cell>
          <cell r="AW63">
            <v>0</v>
          </cell>
          <cell r="AX63">
            <v>0</v>
          </cell>
          <cell r="AY63" t="str">
            <v>NO</v>
          </cell>
          <cell r="AZ63">
            <v>0</v>
          </cell>
          <cell r="BA63">
            <v>0</v>
          </cell>
          <cell r="BB63">
            <v>0</v>
          </cell>
          <cell r="BC63">
            <v>0</v>
          </cell>
          <cell r="BD63">
            <v>0</v>
          </cell>
          <cell r="BE63">
            <v>0</v>
          </cell>
          <cell r="BF63">
            <v>0</v>
          </cell>
          <cell r="BG63">
            <v>0</v>
          </cell>
          <cell r="BH63" t="str">
            <v>IQUIQUE</v>
          </cell>
          <cell r="BI63" t="str">
            <v>ALTO HOSPICIO</v>
          </cell>
          <cell r="BJ63">
            <v>0</v>
          </cell>
          <cell r="BK63">
            <v>0</v>
          </cell>
          <cell r="BL63">
            <v>0</v>
          </cell>
          <cell r="BM63" t="e">
            <v>#VALUE!</v>
          </cell>
          <cell r="BN63" t="str">
            <v>NUEVO</v>
          </cell>
          <cell r="BO63" t="str">
            <v>SITUACIONAL</v>
          </cell>
          <cell r="BP63" t="str">
            <v>ILUMINACIÓN</v>
          </cell>
          <cell r="BQ63">
            <v>0</v>
          </cell>
          <cell r="BR63" t="str">
            <v>INGRESAR SOLO NUMERO DE CANTIDAD DE MESES A EJECUTAR</v>
          </cell>
          <cell r="BS63" t="str">
            <v>INGRESAR FECHA</v>
          </cell>
          <cell r="BT63" t="e">
            <v>#VALUE!</v>
          </cell>
          <cell r="BU63" t="str">
            <v>INSTALACION DE LUMINARIAS SOLARES EN EL SECTOR DEL CONDOMINIO LA TORTUGA TERCERA ETAPA</v>
          </cell>
          <cell r="BV63">
            <v>0</v>
          </cell>
          <cell r="BW63">
            <v>20000000</v>
          </cell>
          <cell r="BX63">
            <v>0</v>
          </cell>
          <cell r="BY63">
            <v>0</v>
          </cell>
          <cell r="BZ63">
            <v>20000000</v>
          </cell>
          <cell r="CA63">
            <v>0</v>
          </cell>
          <cell r="CB63" t="str">
            <v>LIDESEM LTDA</v>
          </cell>
          <cell r="CC63" t="str">
            <v>JORGE CELIS ARELLANO</v>
          </cell>
          <cell r="CD63">
            <v>19830</v>
          </cell>
          <cell r="CE63" t="str">
            <v>SI</v>
          </cell>
          <cell r="CF63">
            <v>0</v>
          </cell>
          <cell r="CG63">
            <v>0</v>
          </cell>
          <cell r="CH63">
            <v>0</v>
          </cell>
          <cell r="CI63" t="str">
            <v>ADMISIBLE</v>
          </cell>
          <cell r="CJ63" t="str">
            <v>SIN OBSERVACIONES DE ADMISIBILIDAD</v>
          </cell>
          <cell r="CK63" t="str">
            <v>CHEQUEAR CALCULO LUMINICO</v>
          </cell>
          <cell r="CL63">
            <v>0</v>
          </cell>
          <cell r="CM63">
            <v>0</v>
          </cell>
          <cell r="CN63" t="str">
            <v>NO</v>
          </cell>
          <cell r="CO63">
            <v>0</v>
          </cell>
          <cell r="CP63">
            <v>0</v>
          </cell>
          <cell r="CQ63" t="str">
            <v>NO</v>
          </cell>
          <cell r="CR63" t="str">
            <v>RENE LAMBERT</v>
          </cell>
          <cell r="CS63" t="str">
            <v xml:space="preserve">1. TODA LA INFORMACION ENTRE LA PÁGINA 1 A LA 15 MUESTRA LA MISMA QUE EN PROY 92 Y 97  DEBIENDO CONSIDERAR QUE CORRESPONDEN A BARRIOS DE IQUIQUE Y OTRO ALTO HOSPICIO, INCLUSO EL MISMO NUMERO DE BENEFICIARIOS DIRECTOS E INDIRECTOS LO QUE NOS LLEVA A ENTENDER QUE NO EXISTE UN ESTUDIO DE LA ZONA LA CUAL SE QUIERE INTERVENIR.
2-LISTADO DE  BENEFICIARIO SOLO INCLUYE A 20 PERSONAS, NUMERO QUE NO ES COHERENTES CON LOS DECLARADOS.                                                 
3- INFORMACIÓN TÉCNICA INCORPORADA POR LA EMPRESA ES IGUAL AL PROYECTO 92-97.                                                             
4- EN OCASIONES MENCIONA LUMINARIA LED DE 60W Y LUEGO DE 40W                               
5- LA FICHA DE CALCULO LUMINICO NO SE ENCUENTRA FIRMADA SOLO MUESTRA UN MENBRETE DE 2 PERSONAS INGENIEROS, NO EXISTIENDO CV DEL PRIMERO Y EL SEGUNDO EGRESADO EL 2016, POR LO CUAL NO JUSTIFICA EXPERIENCIA                          
6-LAS ESPECICIFCACIONES TECNICAS SUGUIEREN DISTANCIA ENTRE POSTES 20 A 25 MTS Y ALTURA  4A6 MTS NO CUMPLIENDOSE ESTE PUNTO EN TOTALIDAD            
7- LAS LUMINARIAS SERIAN PUESTAS TODAS EN LAS AZOTEAS APOR SOBRE LOS 6 PISOS O 14 MTS DE ALTURA.                                                                                                           
8- LA DISTANCIA ENTRE LUMINARIAS (4) POR UN FRENTE CONSIDERAN APROX. 50 A 60 MTS Y POR OTRO LAS INTERIORES 20 MTS APROX. 
9. NO INCOPORA PLAN DE MANTENIMIENTO.                                                                        </v>
          </cell>
          <cell r="CT63" t="str">
            <v>SITUACIONAL</v>
          </cell>
          <cell r="CU63" t="str">
            <v>Iquique</v>
          </cell>
          <cell r="CV63">
            <v>20000000</v>
          </cell>
          <cell r="CW63">
            <v>0</v>
          </cell>
          <cell r="CX63">
            <v>20000000</v>
          </cell>
          <cell r="CY63">
            <v>0.50549999999999995</v>
          </cell>
          <cell r="CZ63" t="str">
            <v>NO ELEGIBLE</v>
          </cell>
          <cell r="DA63">
            <v>0</v>
          </cell>
          <cell r="DB63">
            <v>0</v>
          </cell>
          <cell r="DC63">
            <v>0</v>
          </cell>
          <cell r="DD63">
            <v>0</v>
          </cell>
          <cell r="DE63">
            <v>0</v>
          </cell>
          <cell r="DF63">
            <v>0</v>
          </cell>
          <cell r="DG63" t="str">
            <v/>
          </cell>
          <cell r="DH63" t="str">
            <v/>
          </cell>
          <cell r="DI63">
            <v>0</v>
          </cell>
          <cell r="DJ63">
            <v>0</v>
          </cell>
          <cell r="DK63">
            <v>0</v>
          </cell>
          <cell r="DL63">
            <v>0</v>
          </cell>
          <cell r="DM63">
            <v>0</v>
          </cell>
          <cell r="DN63">
            <v>55</v>
          </cell>
          <cell r="DO63" t="str">
            <v>NO ELEGIBLE</v>
          </cell>
          <cell r="DP63">
            <v>0</v>
          </cell>
          <cell r="DQ63">
            <v>0</v>
          </cell>
        </row>
        <row r="64">
          <cell r="D64">
            <v>56</v>
          </cell>
          <cell r="E64" t="str">
            <v>65.314.560-8</v>
          </cell>
          <cell r="F64" t="str">
            <v>CAMARAS TORTUGAS 1</v>
          </cell>
          <cell r="G64" t="str">
            <v>CONDOMINIO LA TORTUGA 1</v>
          </cell>
          <cell r="H64" t="str">
            <v>HABILITADO</v>
          </cell>
          <cell r="I64" t="str">
            <v>Validada</v>
          </cell>
          <cell r="J64">
            <v>42872.419745370367</v>
          </cell>
          <cell r="K64">
            <v>43447</v>
          </cell>
          <cell r="L64" t="str">
            <v>DIRECTIVA VIGENTE</v>
          </cell>
          <cell r="M64" t="str">
            <v>OK</v>
          </cell>
          <cell r="N64" t="str">
            <v>OK</v>
          </cell>
          <cell r="O64">
            <v>0</v>
          </cell>
          <cell r="P64">
            <v>56</v>
          </cell>
          <cell r="Q64">
            <v>0</v>
          </cell>
          <cell r="R64" t="str">
            <v>el mirador 36623z-22</v>
          </cell>
          <cell r="S64" t="str">
            <v>Iquique</v>
          </cell>
          <cell r="T64" t="str">
            <v>Alto Hospicio</v>
          </cell>
          <cell r="U64">
            <v>0</v>
          </cell>
          <cell r="V64">
            <v>84669139</v>
          </cell>
          <cell r="W64" t="str">
            <v>condominiolatortuga1aho@gmail.com</v>
          </cell>
          <cell r="X64">
            <v>0</v>
          </cell>
          <cell r="Y64">
            <v>42351</v>
          </cell>
          <cell r="Z64">
            <v>43447</v>
          </cell>
          <cell r="AA64">
            <v>40991</v>
          </cell>
          <cell r="AB64">
            <v>86790242</v>
          </cell>
          <cell r="AC64" t="str">
            <v>condominio la tortuga 1</v>
          </cell>
          <cell r="AD64" t="str">
            <v>BANCO DE CREDITO E INVERSIONES</v>
          </cell>
          <cell r="AE64" t="str">
            <v>CUENTA CORRIENTE</v>
          </cell>
          <cell r="AF64">
            <v>0</v>
          </cell>
          <cell r="AG64" t="str">
            <v>HABILITADO</v>
          </cell>
          <cell r="AH64" t="str">
            <v>patricia puentes valdebenito</v>
          </cell>
          <cell r="AI64" t="str">
            <v>11.789.800-8</v>
          </cell>
          <cell r="AJ64" t="str">
            <v>el mirador 36623z-22</v>
          </cell>
          <cell r="AK64">
            <v>0</v>
          </cell>
          <cell r="AL64">
            <v>84669139</v>
          </cell>
          <cell r="AM64" t="str">
            <v>condominiolatortuga1aho@gmail.com</v>
          </cell>
          <cell r="AN64" t="str">
            <v xml:space="preserve"> </v>
          </cell>
          <cell r="AO64" t="str">
            <v>NO</v>
          </cell>
          <cell r="AP64">
            <v>0</v>
          </cell>
          <cell r="AQ64" t="str">
            <v>HABILITADO</v>
          </cell>
          <cell r="AR64" t="str">
            <v>PATRICIA PUENTES VALDEVENITO</v>
          </cell>
          <cell r="AS64" t="str">
            <v>11.789.800-8</v>
          </cell>
          <cell r="AT64">
            <v>0</v>
          </cell>
          <cell r="AU64">
            <v>0</v>
          </cell>
          <cell r="AV64">
            <v>0</v>
          </cell>
          <cell r="AW64">
            <v>0</v>
          </cell>
          <cell r="AX64">
            <v>0</v>
          </cell>
          <cell r="AY64" t="str">
            <v>NO</v>
          </cell>
          <cell r="AZ64">
            <v>0</v>
          </cell>
          <cell r="BA64">
            <v>0</v>
          </cell>
          <cell r="BB64">
            <v>0</v>
          </cell>
          <cell r="BC64">
            <v>0</v>
          </cell>
          <cell r="BD64">
            <v>0</v>
          </cell>
          <cell r="BE64">
            <v>0</v>
          </cell>
          <cell r="BF64">
            <v>0</v>
          </cell>
          <cell r="BG64">
            <v>0</v>
          </cell>
          <cell r="BH64" t="str">
            <v>IQUIQUE</v>
          </cell>
          <cell r="BI64" t="str">
            <v>ALTO HOSPICIO</v>
          </cell>
          <cell r="BJ64">
            <v>0</v>
          </cell>
          <cell r="BK64">
            <v>0</v>
          </cell>
          <cell r="BL64">
            <v>0</v>
          </cell>
          <cell r="BM64" t="e">
            <v>#VALUE!</v>
          </cell>
          <cell r="BN64" t="str">
            <v>NUEVO</v>
          </cell>
          <cell r="BO64" t="str">
            <v>SITUACIONAL</v>
          </cell>
          <cell r="BP64" t="str">
            <v>CAMARAS</v>
          </cell>
          <cell r="BQ64">
            <v>0</v>
          </cell>
          <cell r="BR64">
            <v>6</v>
          </cell>
          <cell r="BS64">
            <v>43009</v>
          </cell>
          <cell r="BT64">
            <v>43191</v>
          </cell>
          <cell r="BU64" t="str">
            <v>Reducir los indices de delincuencia, victimización y minimizar los factores de riesgo en la población de esta junta de vecinos, a través de la instalación de un sistema autónomo de cámaras de televigilancia vecinal. 15 CÁMARAS</v>
          </cell>
          <cell r="BV64">
            <v>0</v>
          </cell>
          <cell r="BW64">
            <v>8000000</v>
          </cell>
          <cell r="BX64">
            <v>0</v>
          </cell>
          <cell r="BY64">
            <v>0</v>
          </cell>
          <cell r="BZ64">
            <v>8000000</v>
          </cell>
          <cell r="CA64">
            <v>0</v>
          </cell>
          <cell r="CB64" t="str">
            <v>LIDESEM LTDA</v>
          </cell>
          <cell r="CC64" t="str">
            <v>JORGE CELIS ARELLANO</v>
          </cell>
          <cell r="CD64">
            <v>7852500</v>
          </cell>
          <cell r="CE64" t="str">
            <v>SI</v>
          </cell>
          <cell r="CF64" t="str">
            <v>INCOMPLETO</v>
          </cell>
          <cell r="CG64">
            <v>0</v>
          </cell>
          <cell r="CH64">
            <v>0</v>
          </cell>
          <cell r="CI64" t="str">
            <v>ADMISIBLE</v>
          </cell>
          <cell r="CJ64" t="str">
            <v>SIN OBSERVACIONES DE ADMISIBILIDAD</v>
          </cell>
          <cell r="CK64" t="str">
            <v>ANEXO 23 SIN REQUERIMIENTOS TECNICOS PERTENECIENTES A ALTO HOSPICIO</v>
          </cell>
          <cell r="CL64">
            <v>0</v>
          </cell>
          <cell r="CM64">
            <v>0</v>
          </cell>
          <cell r="CN64" t="str">
            <v>NO</v>
          </cell>
          <cell r="CO64">
            <v>0</v>
          </cell>
          <cell r="CP64">
            <v>0</v>
          </cell>
          <cell r="CQ64" t="str">
            <v>NO</v>
          </cell>
          <cell r="CR64" t="str">
            <v>JORGE ESCALONA</v>
          </cell>
          <cell r="CS64" t="str">
            <v xml:space="preserve">1. DE ADJUDICAR DEBE INCORPORAR PANTALLA O MONITOR DE LAS CAMARAS, LA CUAL DEBE QUEDAR EN PROPIEDAD DE LA INSTITUCIÓN.  
</v>
          </cell>
          <cell r="CT64" t="str">
            <v>SITUACIONAL</v>
          </cell>
          <cell r="CU64" t="str">
            <v>Iquique</v>
          </cell>
          <cell r="CV64">
            <v>8000000</v>
          </cell>
          <cell r="CW64">
            <v>8000000</v>
          </cell>
          <cell r="CX64">
            <v>0</v>
          </cell>
          <cell r="CY64">
            <v>0.78</v>
          </cell>
          <cell r="CZ64" t="str">
            <v>ELEGIBLE</v>
          </cell>
          <cell r="DA64">
            <v>0</v>
          </cell>
          <cell r="DB64">
            <v>8000000</v>
          </cell>
          <cell r="DC64">
            <v>8000000</v>
          </cell>
          <cell r="DD64">
            <v>0</v>
          </cell>
          <cell r="DE64" t="str">
            <v>ADJUDICADO</v>
          </cell>
          <cell r="DF64">
            <v>0</v>
          </cell>
          <cell r="DG64" t="str">
            <v/>
          </cell>
          <cell r="DH64">
            <v>8000000</v>
          </cell>
          <cell r="DI64">
            <v>0</v>
          </cell>
          <cell r="DJ64" t="str">
            <v>ENTREGADO</v>
          </cell>
          <cell r="DK64">
            <v>0</v>
          </cell>
          <cell r="DL64">
            <v>0</v>
          </cell>
          <cell r="DM64">
            <v>0</v>
          </cell>
          <cell r="DN64">
            <v>56</v>
          </cell>
          <cell r="DO64" t="str">
            <v>ENTREGADO</v>
          </cell>
          <cell r="DP64">
            <v>0</v>
          </cell>
          <cell r="DQ64">
            <v>0</v>
          </cell>
        </row>
        <row r="65">
          <cell r="D65">
            <v>57</v>
          </cell>
          <cell r="E65" t="str">
            <v>75.963.010-6</v>
          </cell>
          <cell r="F65" t="str">
            <v>CAMARAS ALIANZA</v>
          </cell>
          <cell r="G65" t="str">
            <v>JUNTA DE VECINOS ALIANZA</v>
          </cell>
          <cell r="H65" t="str">
            <v>HABILITADO</v>
          </cell>
          <cell r="I65" t="str">
            <v>Validada</v>
          </cell>
          <cell r="J65">
            <v>42824.435312499998</v>
          </cell>
          <cell r="K65">
            <v>43787</v>
          </cell>
          <cell r="L65" t="str">
            <v>DIRECTIVA VIGENTE</v>
          </cell>
          <cell r="M65" t="str">
            <v>OK</v>
          </cell>
          <cell r="N65" t="str">
            <v>OK</v>
          </cell>
          <cell r="O65">
            <v>0</v>
          </cell>
          <cell r="P65">
            <v>57</v>
          </cell>
          <cell r="Q65">
            <v>0</v>
          </cell>
          <cell r="R65" t="str">
            <v>avenida pan de azúcar 2870</v>
          </cell>
          <cell r="S65" t="str">
            <v>Iquique</v>
          </cell>
          <cell r="T65" t="str">
            <v>Alto Hospicio</v>
          </cell>
          <cell r="U65">
            <v>0</v>
          </cell>
          <cell r="V65">
            <v>87334991</v>
          </cell>
          <cell r="W65" t="str">
            <v>jvalianzaaho@gmail.com</v>
          </cell>
          <cell r="X65">
            <v>0</v>
          </cell>
          <cell r="Y65">
            <v>42692</v>
          </cell>
          <cell r="Z65">
            <v>43787</v>
          </cell>
          <cell r="AA65">
            <v>35832</v>
          </cell>
          <cell r="AB65">
            <v>1860143719</v>
          </cell>
          <cell r="AC65" t="str">
            <v>junta de vecinos alianza</v>
          </cell>
          <cell r="AD65" t="str">
            <v>BANCO ESTADO DE CHILE</v>
          </cell>
          <cell r="AE65" t="str">
            <v>CUENTA DE AHORROS</v>
          </cell>
          <cell r="AF65">
            <v>0</v>
          </cell>
          <cell r="AG65" t="str">
            <v>HABILITADO</v>
          </cell>
          <cell r="AH65" t="str">
            <v>agustin amas perez</v>
          </cell>
          <cell r="AI65" t="str">
            <v>5.488.655-1</v>
          </cell>
          <cell r="AJ65" t="str">
            <v>avenida pan de azúcar 2870</v>
          </cell>
          <cell r="AK65">
            <v>0</v>
          </cell>
          <cell r="AL65">
            <v>87334991</v>
          </cell>
          <cell r="AM65" t="str">
            <v>jvalianzaaho@gmail.com</v>
          </cell>
          <cell r="AN65" t="str">
            <v xml:space="preserve"> </v>
          </cell>
          <cell r="AO65" t="str">
            <v>NO</v>
          </cell>
          <cell r="AP65">
            <v>0</v>
          </cell>
          <cell r="AQ65" t="str">
            <v>HABILITADO</v>
          </cell>
          <cell r="AR65" t="str">
            <v>AGUSTIN AMAS PEREZ</v>
          </cell>
          <cell r="AS65" t="str">
            <v>5.488.655-1</v>
          </cell>
          <cell r="AT65">
            <v>0</v>
          </cell>
          <cell r="AU65">
            <v>0</v>
          </cell>
          <cell r="AV65">
            <v>0</v>
          </cell>
          <cell r="AW65">
            <v>0</v>
          </cell>
          <cell r="AX65">
            <v>0</v>
          </cell>
          <cell r="AY65" t="str">
            <v>NO</v>
          </cell>
          <cell r="AZ65">
            <v>0</v>
          </cell>
          <cell r="BA65">
            <v>0</v>
          </cell>
          <cell r="BB65">
            <v>0</v>
          </cell>
          <cell r="BC65">
            <v>0</v>
          </cell>
          <cell r="BD65">
            <v>0</v>
          </cell>
          <cell r="BE65">
            <v>0</v>
          </cell>
          <cell r="BF65">
            <v>0</v>
          </cell>
          <cell r="BG65">
            <v>0</v>
          </cell>
          <cell r="BH65" t="str">
            <v>IQUIQUE</v>
          </cell>
          <cell r="BI65" t="str">
            <v>IQUIQUE</v>
          </cell>
          <cell r="BJ65">
            <v>0</v>
          </cell>
          <cell r="BK65">
            <v>0</v>
          </cell>
          <cell r="BL65">
            <v>0</v>
          </cell>
          <cell r="BM65" t="e">
            <v>#VALUE!</v>
          </cell>
          <cell r="BN65" t="str">
            <v>NUEVO</v>
          </cell>
          <cell r="BO65" t="str">
            <v>SITUACIONAL</v>
          </cell>
          <cell r="BP65" t="str">
            <v>CAMARAS</v>
          </cell>
          <cell r="BQ65">
            <v>0</v>
          </cell>
          <cell r="BR65" t="str">
            <v>INGRESAR SOLO NUMERO DE CANTIDAD DE MESES A EJECUTAR</v>
          </cell>
          <cell r="BS65" t="str">
            <v>INGRESAR FECHA</v>
          </cell>
          <cell r="BT65" t="e">
            <v>#VALUE!</v>
          </cell>
          <cell r="BU65" t="str">
            <v>INSTALACION DE LUMINARIAS SOLARES EN EL ENTORNO INMEDIATO AL CESFAM AGUIRRE</v>
          </cell>
          <cell r="BV65">
            <v>0</v>
          </cell>
          <cell r="BW65">
            <v>8000000</v>
          </cell>
          <cell r="BX65">
            <v>0</v>
          </cell>
          <cell r="BY65">
            <v>0</v>
          </cell>
          <cell r="BZ65">
            <v>8000000</v>
          </cell>
          <cell r="CA65">
            <v>0</v>
          </cell>
          <cell r="CB65" t="str">
            <v>LIDESEM LTDA</v>
          </cell>
          <cell r="CC65" t="str">
            <v>JORGE CELIS ARELLANO</v>
          </cell>
          <cell r="CD65">
            <v>7852500</v>
          </cell>
          <cell r="CE65" t="str">
            <v>SI</v>
          </cell>
          <cell r="CF65" t="str">
            <v>INCOMPLETO</v>
          </cell>
          <cell r="CG65">
            <v>0</v>
          </cell>
          <cell r="CH65">
            <v>0</v>
          </cell>
          <cell r="CI65" t="str">
            <v>ADMISIBLE</v>
          </cell>
          <cell r="CJ65" t="str">
            <v>SIN OBSERVACIONES DE ADMISIBILIDAD</v>
          </cell>
          <cell r="CK65" t="str">
            <v>ANEXO 23 SIN REQUERIMIENTOS TECNICOS PERTENECIENTES A ALTO HOSPICIO</v>
          </cell>
          <cell r="CL65">
            <v>0</v>
          </cell>
          <cell r="CM65">
            <v>0</v>
          </cell>
          <cell r="CN65" t="str">
            <v>NO</v>
          </cell>
          <cell r="CO65">
            <v>0</v>
          </cell>
          <cell r="CP65">
            <v>0</v>
          </cell>
          <cell r="CQ65" t="str">
            <v>NO</v>
          </cell>
          <cell r="CR65" t="str">
            <v>JORGE ESCALONA</v>
          </cell>
          <cell r="CS65" t="str">
            <v xml:space="preserve">1. DE ADJUDICAR DEBE INCORPORAR PANTALLA O MONITOR DE LAS CAMARAS, LA CUAL DEBE QUEDAR EN PROPIEDAD DE LA INSTITUCIÓN.  
</v>
          </cell>
          <cell r="CT65" t="str">
            <v>SITUACIONAL</v>
          </cell>
          <cell r="CU65" t="str">
            <v>Iquique</v>
          </cell>
          <cell r="CV65">
            <v>8000000</v>
          </cell>
          <cell r="CW65">
            <v>8000000</v>
          </cell>
          <cell r="CX65">
            <v>0</v>
          </cell>
          <cell r="CY65">
            <v>0.71</v>
          </cell>
          <cell r="CZ65" t="str">
            <v>ELEGIBLE</v>
          </cell>
          <cell r="DA65">
            <v>0</v>
          </cell>
          <cell r="DB65">
            <v>8000000</v>
          </cell>
          <cell r="DC65">
            <v>8000000</v>
          </cell>
          <cell r="DD65">
            <v>0</v>
          </cell>
          <cell r="DE65" t="str">
            <v>NO ADJUDICADO</v>
          </cell>
          <cell r="DF65">
            <v>0</v>
          </cell>
          <cell r="DG65" t="str">
            <v/>
          </cell>
          <cell r="DH65" t="str">
            <v/>
          </cell>
          <cell r="DI65">
            <v>0</v>
          </cell>
          <cell r="DJ65">
            <v>0</v>
          </cell>
          <cell r="DK65">
            <v>0</v>
          </cell>
          <cell r="DL65">
            <v>0</v>
          </cell>
          <cell r="DM65">
            <v>0</v>
          </cell>
          <cell r="DN65">
            <v>57</v>
          </cell>
          <cell r="DO65" t="str">
            <v>NO ADJUDICADO</v>
          </cell>
          <cell r="DP65">
            <v>0</v>
          </cell>
          <cell r="DQ65">
            <v>0</v>
          </cell>
        </row>
        <row r="66">
          <cell r="D66">
            <v>58</v>
          </cell>
          <cell r="E66" t="str">
            <v>65.569.680-6</v>
          </cell>
          <cell r="F66" t="str">
            <v>CONTINUIDAD DE CAMARAS CALICHE 1</v>
          </cell>
          <cell r="G66" t="str">
            <v>JUNTA DE VECINOS CALICHE 1</v>
          </cell>
          <cell r="H66" t="str">
            <v>INHABILITADO</v>
          </cell>
          <cell r="I66" t="str">
            <v>Validada</v>
          </cell>
          <cell r="J66">
            <v>42838.667685185188</v>
          </cell>
          <cell r="K66">
            <v>43642</v>
          </cell>
          <cell r="L66" t="str">
            <v>DIRECTIVA VIGENTE</v>
          </cell>
          <cell r="M66" t="str">
            <v>OK</v>
          </cell>
          <cell r="N66" t="str">
            <v>OK</v>
          </cell>
          <cell r="O66">
            <v>0</v>
          </cell>
          <cell r="P66">
            <v>58</v>
          </cell>
          <cell r="Q66">
            <v>0</v>
          </cell>
          <cell r="R66" t="str">
            <v>LOS KIWIS 2949</v>
          </cell>
          <cell r="S66" t="str">
            <v>Iquique</v>
          </cell>
          <cell r="T66" t="str">
            <v>Alto Hospicio</v>
          </cell>
          <cell r="U66">
            <v>63993059</v>
          </cell>
          <cell r="V66">
            <v>63993059</v>
          </cell>
          <cell r="W66" t="str">
            <v>juntavecinos.caliche1@hotmail.com</v>
          </cell>
          <cell r="X66">
            <v>0</v>
          </cell>
          <cell r="Y66">
            <v>42547</v>
          </cell>
          <cell r="Z66">
            <v>43642</v>
          </cell>
          <cell r="AA66">
            <v>41424</v>
          </cell>
          <cell r="AB66">
            <v>1860273191</v>
          </cell>
          <cell r="AC66" t="str">
            <v>Junta de vecinos caliche 1</v>
          </cell>
          <cell r="AD66" t="str">
            <v>BANCO ESTADO DE CHILE</v>
          </cell>
          <cell r="AE66" t="str">
            <v>CUENTA DE AHORROS</v>
          </cell>
          <cell r="AF66">
            <v>0</v>
          </cell>
          <cell r="AG66" t="str">
            <v>INHABILITADO</v>
          </cell>
          <cell r="AH66" t="str">
            <v>Malvina Jara Zambrano</v>
          </cell>
          <cell r="AI66" t="str">
            <v>6.429.462-8</v>
          </cell>
          <cell r="AJ66" t="str">
            <v>LOS KIWIS 2949</v>
          </cell>
          <cell r="AK66">
            <v>63993059</v>
          </cell>
          <cell r="AL66">
            <v>63993059</v>
          </cell>
          <cell r="AM66" t="str">
            <v>juntavecinos.caliche1@hotmail.com</v>
          </cell>
          <cell r="AN66" t="str">
            <v xml:space="preserve"> </v>
          </cell>
          <cell r="AO66" t="str">
            <v>NO</v>
          </cell>
          <cell r="AP66">
            <v>0</v>
          </cell>
          <cell r="AQ66" t="str">
            <v>HABILITADO</v>
          </cell>
          <cell r="AR66" t="str">
            <v>MALVINAS JARA ZAMBRANO</v>
          </cell>
          <cell r="AS66" t="str">
            <v>6.429.462-8</v>
          </cell>
          <cell r="AT66" t="str">
            <v>LOS KIWIS 2949</v>
          </cell>
          <cell r="AU66">
            <v>0</v>
          </cell>
          <cell r="AV66">
            <v>63993059</v>
          </cell>
          <cell r="AW66" t="str">
            <v>JUNTAVECINOS.CALICHE1@HOTMAIL.COM</v>
          </cell>
          <cell r="AX66">
            <v>0</v>
          </cell>
          <cell r="AY66" t="str">
            <v>NO</v>
          </cell>
          <cell r="AZ66">
            <v>0</v>
          </cell>
          <cell r="BA66">
            <v>0</v>
          </cell>
          <cell r="BB66">
            <v>0</v>
          </cell>
          <cell r="BC66">
            <v>0</v>
          </cell>
          <cell r="BD66">
            <v>0</v>
          </cell>
          <cell r="BE66">
            <v>0</v>
          </cell>
          <cell r="BF66">
            <v>0</v>
          </cell>
          <cell r="BG66">
            <v>0</v>
          </cell>
          <cell r="BH66" t="str">
            <v>IQUIQUE</v>
          </cell>
          <cell r="BI66" t="str">
            <v>ALTO HOSPICIO</v>
          </cell>
          <cell r="BJ66">
            <v>0</v>
          </cell>
          <cell r="BK66">
            <v>0</v>
          </cell>
          <cell r="BL66">
            <v>750</v>
          </cell>
          <cell r="BM66">
            <v>20000</v>
          </cell>
          <cell r="BN66" t="str">
            <v>CONTINUIDAD</v>
          </cell>
          <cell r="BO66" t="str">
            <v>SITUACIONAL</v>
          </cell>
          <cell r="BP66" t="str">
            <v>CAMARAS</v>
          </cell>
          <cell r="BQ66">
            <v>0</v>
          </cell>
          <cell r="BR66">
            <v>6</v>
          </cell>
          <cell r="BS66">
            <v>43009</v>
          </cell>
          <cell r="BT66">
            <v>43191</v>
          </cell>
          <cell r="BU66" t="str">
            <v xml:space="preserve">INSTALACIÓN DE CAMARAS DE TELEVIGILANCIA PARA REDUCIR INDICES DE DELINCUENCIA </v>
          </cell>
          <cell r="BV66">
            <v>0</v>
          </cell>
          <cell r="BW66">
            <v>8000000</v>
          </cell>
          <cell r="BX66">
            <v>0</v>
          </cell>
          <cell r="BY66">
            <v>0</v>
          </cell>
          <cell r="BZ66">
            <v>8000000</v>
          </cell>
          <cell r="CA66">
            <v>0</v>
          </cell>
          <cell r="CB66">
            <v>0</v>
          </cell>
          <cell r="CC66">
            <v>0</v>
          </cell>
          <cell r="CD66">
            <v>0</v>
          </cell>
          <cell r="CE66">
            <v>0</v>
          </cell>
          <cell r="CF66">
            <v>0</v>
          </cell>
          <cell r="CG66">
            <v>0</v>
          </cell>
          <cell r="CH66">
            <v>0</v>
          </cell>
          <cell r="CI66" t="str">
            <v>INADMISIBLE</v>
          </cell>
          <cell r="CJ66" t="str">
            <v>INSTITUCIÓN INHABILITADA</v>
          </cell>
          <cell r="CK66">
            <v>0</v>
          </cell>
          <cell r="CL66">
            <v>0</v>
          </cell>
          <cell r="CM66">
            <v>0</v>
          </cell>
          <cell r="CN66" t="str">
            <v>NO</v>
          </cell>
          <cell r="CO66">
            <v>0</v>
          </cell>
          <cell r="CP66">
            <v>0</v>
          </cell>
          <cell r="CQ66">
            <v>0</v>
          </cell>
          <cell r="CR66">
            <v>0</v>
          </cell>
          <cell r="CS66">
            <v>0</v>
          </cell>
          <cell r="CT66">
            <v>0</v>
          </cell>
          <cell r="CU66">
            <v>0</v>
          </cell>
          <cell r="CV66">
            <v>0</v>
          </cell>
          <cell r="CW66">
            <v>0</v>
          </cell>
          <cell r="CX66">
            <v>0</v>
          </cell>
          <cell r="CY66" t="str">
            <v/>
          </cell>
          <cell r="CZ66" t="str">
            <v>INADMISIBLE</v>
          </cell>
          <cell r="DA66">
            <v>0</v>
          </cell>
          <cell r="DB66">
            <v>0</v>
          </cell>
          <cell r="DC66">
            <v>0</v>
          </cell>
          <cell r="DD66">
            <v>0</v>
          </cell>
          <cell r="DE66">
            <v>0</v>
          </cell>
          <cell r="DF66">
            <v>0</v>
          </cell>
          <cell r="DG66" t="str">
            <v/>
          </cell>
          <cell r="DH66" t="str">
            <v/>
          </cell>
          <cell r="DI66">
            <v>0</v>
          </cell>
          <cell r="DJ66">
            <v>0</v>
          </cell>
          <cell r="DK66">
            <v>0</v>
          </cell>
          <cell r="DL66">
            <v>0</v>
          </cell>
          <cell r="DM66">
            <v>0</v>
          </cell>
          <cell r="DN66">
            <v>58</v>
          </cell>
          <cell r="DO66" t="str">
            <v>INADMISIBLE</v>
          </cell>
          <cell r="DP66">
            <v>0</v>
          </cell>
          <cell r="DQ66">
            <v>0</v>
          </cell>
        </row>
        <row r="67">
          <cell r="D67">
            <v>59</v>
          </cell>
          <cell r="E67" t="str">
            <v>72.566.100-2</v>
          </cell>
          <cell r="F67" t="str">
            <v>CAMARAS 13 DE JUNIO</v>
          </cell>
          <cell r="G67" t="str">
            <v>JUNTA VECINAL 13 DE JUNIO ALTO HOSPICIO</v>
          </cell>
          <cell r="H67" t="str">
            <v>HABILITADO</v>
          </cell>
          <cell r="I67" t="str">
            <v>Validada</v>
          </cell>
          <cell r="J67">
            <v>42831.435891203706</v>
          </cell>
          <cell r="K67">
            <v>43563</v>
          </cell>
          <cell r="L67" t="str">
            <v>DIRECTIVA VIGENTE</v>
          </cell>
          <cell r="M67" t="str">
            <v>OK</v>
          </cell>
          <cell r="N67" t="str">
            <v>OK</v>
          </cell>
          <cell r="O67">
            <v>0</v>
          </cell>
          <cell r="P67">
            <v>59</v>
          </cell>
          <cell r="Q67">
            <v>0</v>
          </cell>
          <cell r="R67" t="str">
            <v>los limoneros 2959</v>
          </cell>
          <cell r="S67" t="str">
            <v>Iquique</v>
          </cell>
          <cell r="T67" t="str">
            <v>Alto Hospicio</v>
          </cell>
          <cell r="U67">
            <v>57658763</v>
          </cell>
          <cell r="V67">
            <v>56957658763</v>
          </cell>
          <cell r="W67" t="str">
            <v>jv13dejunio@gmail.com</v>
          </cell>
          <cell r="X67">
            <v>0</v>
          </cell>
          <cell r="Y67">
            <v>42468</v>
          </cell>
          <cell r="Z67">
            <v>43563</v>
          </cell>
          <cell r="AA67">
            <v>31941</v>
          </cell>
          <cell r="AB67">
            <v>1870572421</v>
          </cell>
          <cell r="AC67" t="str">
            <v>junta vecinal 13 de junio alto hospicio</v>
          </cell>
          <cell r="AD67" t="str">
            <v>BANCO ESTADO DE CHILE</v>
          </cell>
          <cell r="AE67" t="str">
            <v>CHEQUERA ELECTRONICA/ CUENTA VISTA</v>
          </cell>
          <cell r="AF67">
            <v>0</v>
          </cell>
          <cell r="AG67" t="str">
            <v>HABILITADO</v>
          </cell>
          <cell r="AH67" t="str">
            <v>oscar del carmen navarro gallardo</v>
          </cell>
          <cell r="AI67" t="str">
            <v>9.021.083-1</v>
          </cell>
          <cell r="AJ67" t="str">
            <v>los limoneros 2959</v>
          </cell>
          <cell r="AK67">
            <v>57658763</v>
          </cell>
          <cell r="AL67">
            <v>57658763</v>
          </cell>
          <cell r="AM67" t="str">
            <v>jv13dejunio@gmail.com</v>
          </cell>
          <cell r="AN67" t="str">
            <v xml:space="preserve"> </v>
          </cell>
          <cell r="AO67" t="str">
            <v>NO</v>
          </cell>
          <cell r="AP67">
            <v>0</v>
          </cell>
          <cell r="AQ67" t="str">
            <v>HABILITADO</v>
          </cell>
          <cell r="AR67" t="str">
            <v>OSCAR NAVARRO GALLARDO</v>
          </cell>
          <cell r="AS67" t="str">
            <v>9.021.083-1</v>
          </cell>
          <cell r="AT67">
            <v>0</v>
          </cell>
          <cell r="AU67">
            <v>0</v>
          </cell>
          <cell r="AV67">
            <v>0</v>
          </cell>
          <cell r="AW67">
            <v>0</v>
          </cell>
          <cell r="AX67">
            <v>0</v>
          </cell>
          <cell r="AY67" t="str">
            <v>NO</v>
          </cell>
          <cell r="AZ67">
            <v>0</v>
          </cell>
          <cell r="BA67">
            <v>0</v>
          </cell>
          <cell r="BB67">
            <v>0</v>
          </cell>
          <cell r="BC67">
            <v>0</v>
          </cell>
          <cell r="BD67">
            <v>0</v>
          </cell>
          <cell r="BE67">
            <v>0</v>
          </cell>
          <cell r="BF67">
            <v>0</v>
          </cell>
          <cell r="BG67">
            <v>0</v>
          </cell>
          <cell r="BH67" t="str">
            <v>IQUIQUE</v>
          </cell>
          <cell r="BI67" t="str">
            <v>ALTO HOSPICIO</v>
          </cell>
          <cell r="BJ67">
            <v>0</v>
          </cell>
          <cell r="BK67">
            <v>0</v>
          </cell>
          <cell r="BL67">
            <v>0</v>
          </cell>
          <cell r="BM67" t="e">
            <v>#DIV/0!</v>
          </cell>
          <cell r="BN67" t="str">
            <v>NUEVO</v>
          </cell>
          <cell r="BO67" t="str">
            <v>SITUACIONAL</v>
          </cell>
          <cell r="BP67" t="str">
            <v>CAMARAS</v>
          </cell>
          <cell r="BQ67">
            <v>0</v>
          </cell>
          <cell r="BR67">
            <v>6</v>
          </cell>
          <cell r="BS67">
            <v>43009</v>
          </cell>
          <cell r="BT67">
            <v>43191</v>
          </cell>
          <cell r="BU67" t="str">
            <v>Reducir los indices de delincuencia, victimización y minimizar los factores de riesgo en la población de esta junta de vecinos, a través de la instalación de un sistema autónomo de cámaras de televigilancia vecinal. 15 CÁMARAS</v>
          </cell>
          <cell r="BV67">
            <v>0</v>
          </cell>
          <cell r="BW67">
            <v>8000000</v>
          </cell>
          <cell r="BX67">
            <v>0</v>
          </cell>
          <cell r="BY67">
            <v>0</v>
          </cell>
          <cell r="BZ67">
            <v>8000000</v>
          </cell>
          <cell r="CA67">
            <v>0</v>
          </cell>
          <cell r="CB67" t="str">
            <v>LIDESEM LTDA</v>
          </cell>
          <cell r="CC67" t="str">
            <v>JORGE CELIS ARELLANO</v>
          </cell>
          <cell r="CD67">
            <v>7852500</v>
          </cell>
          <cell r="CE67" t="str">
            <v>SI</v>
          </cell>
          <cell r="CF67" t="str">
            <v>INCOMPLETO</v>
          </cell>
          <cell r="CG67">
            <v>0</v>
          </cell>
          <cell r="CH67">
            <v>0</v>
          </cell>
          <cell r="CI67" t="str">
            <v>ADMISIBLE</v>
          </cell>
          <cell r="CJ67" t="str">
            <v>SIN OBSERVACIONES DE ADMISIBILIDAD</v>
          </cell>
          <cell r="CK67" t="str">
            <v>ANEXO 23 SIN REQUERIMIENTOS TECNICOS PERTENECIENTES A ALTO HOSPICIO</v>
          </cell>
          <cell r="CL67">
            <v>0</v>
          </cell>
          <cell r="CM67">
            <v>0</v>
          </cell>
          <cell r="CN67" t="str">
            <v>NO</v>
          </cell>
          <cell r="CO67">
            <v>0</v>
          </cell>
          <cell r="CP67">
            <v>0</v>
          </cell>
          <cell r="CQ67" t="str">
            <v>NO</v>
          </cell>
          <cell r="CR67" t="str">
            <v>JORGE ESCALONA</v>
          </cell>
          <cell r="CS67" t="str">
            <v xml:space="preserve">1. DE ADJUDICAR DEBE INCORPORAR PANTALLA O MONITOR DE LAS CAMARAS, LA CUAL DEBE QUEDAR EN PROPIEDAD DE LA INSTITUCIÓN.  
</v>
          </cell>
          <cell r="CT67" t="str">
            <v>SITUACIONAL</v>
          </cell>
          <cell r="CU67" t="str">
            <v>Iquique</v>
          </cell>
          <cell r="CV67">
            <v>8000000</v>
          </cell>
          <cell r="CW67">
            <v>8000000</v>
          </cell>
          <cell r="CX67">
            <v>0</v>
          </cell>
          <cell r="CY67">
            <v>0.78</v>
          </cell>
          <cell r="CZ67" t="str">
            <v>ELEGIBLE</v>
          </cell>
          <cell r="DA67">
            <v>0</v>
          </cell>
          <cell r="DB67">
            <v>8000000</v>
          </cell>
          <cell r="DC67">
            <v>8000000</v>
          </cell>
          <cell r="DD67">
            <v>0</v>
          </cell>
          <cell r="DE67" t="str">
            <v>ADJUDICADO</v>
          </cell>
          <cell r="DF67">
            <v>0</v>
          </cell>
          <cell r="DG67" t="str">
            <v/>
          </cell>
          <cell r="DH67">
            <v>8000000</v>
          </cell>
          <cell r="DI67">
            <v>0</v>
          </cell>
          <cell r="DJ67" t="str">
            <v>ENTREGADO</v>
          </cell>
          <cell r="DK67">
            <v>0</v>
          </cell>
          <cell r="DL67">
            <v>0</v>
          </cell>
          <cell r="DM67">
            <v>0</v>
          </cell>
          <cell r="DN67">
            <v>59</v>
          </cell>
          <cell r="DO67" t="str">
            <v>ENTREGADO</v>
          </cell>
          <cell r="DP67">
            <v>0</v>
          </cell>
          <cell r="DQ67">
            <v>0</v>
          </cell>
        </row>
        <row r="68">
          <cell r="D68">
            <v>60</v>
          </cell>
          <cell r="E68" t="str">
            <v>65.515.470-1</v>
          </cell>
          <cell r="F68" t="str">
            <v>CAMRAS EL MIRADOR</v>
          </cell>
          <cell r="G68" t="str">
            <v>JUNTA DE VECINOS EL MIRADOR</v>
          </cell>
          <cell r="H68" t="str">
            <v>HABILITADO</v>
          </cell>
          <cell r="I68" t="str">
            <v>Validada</v>
          </cell>
          <cell r="J68">
            <v>42823.413402777776</v>
          </cell>
          <cell r="K68">
            <v>43307</v>
          </cell>
          <cell r="L68" t="str">
            <v>DIRECTIVA VIGENTE</v>
          </cell>
          <cell r="M68" t="str">
            <v>OK</v>
          </cell>
          <cell r="N68" t="str">
            <v>OK</v>
          </cell>
          <cell r="O68">
            <v>0</v>
          </cell>
          <cell r="P68">
            <v>60</v>
          </cell>
          <cell r="Q68">
            <v>0</v>
          </cell>
          <cell r="R68" t="str">
            <v>pasaje 2 con las avellanas</v>
          </cell>
          <cell r="S68" t="str">
            <v>Iquique</v>
          </cell>
          <cell r="T68" t="str">
            <v>Alto Hospicio</v>
          </cell>
          <cell r="U68">
            <v>0</v>
          </cell>
          <cell r="V68">
            <v>84490163</v>
          </cell>
          <cell r="W68" t="str">
            <v>elmiradorjvaltohospicio@gmail.com</v>
          </cell>
          <cell r="X68">
            <v>0</v>
          </cell>
          <cell r="Y68">
            <v>42211</v>
          </cell>
          <cell r="Z68">
            <v>43307</v>
          </cell>
          <cell r="AA68">
            <v>34821</v>
          </cell>
          <cell r="AB68">
            <v>1860400290</v>
          </cell>
          <cell r="AC68" t="str">
            <v>junta de vecinos el mirador</v>
          </cell>
          <cell r="AD68" t="str">
            <v>BANCO ESTADO DE CHILE</v>
          </cell>
          <cell r="AE68" t="str">
            <v>CUENTA DE AHORROS</v>
          </cell>
          <cell r="AF68">
            <v>0</v>
          </cell>
          <cell r="AG68" t="str">
            <v>HABILITADO</v>
          </cell>
          <cell r="AH68" t="str">
            <v>alicia edith pasten ahumada</v>
          </cell>
          <cell r="AI68" t="str">
            <v>8.444.911-3</v>
          </cell>
          <cell r="AJ68" t="str">
            <v>pasaje2 2916 caliche2</v>
          </cell>
          <cell r="AK68">
            <v>0</v>
          </cell>
          <cell r="AL68">
            <v>84490163</v>
          </cell>
          <cell r="AM68" t="str">
            <v>alicia.pasten.a@hotmail.com</v>
          </cell>
          <cell r="AN68" t="str">
            <v xml:space="preserve"> </v>
          </cell>
          <cell r="AO68" t="str">
            <v>NO</v>
          </cell>
          <cell r="AP68">
            <v>0</v>
          </cell>
          <cell r="AQ68" t="str">
            <v>HABILITADO</v>
          </cell>
          <cell r="AR68" t="str">
            <v>ALICIA PASTEN AHUMADA</v>
          </cell>
          <cell r="AS68" t="str">
            <v>8.444.911-3</v>
          </cell>
          <cell r="AT68">
            <v>0</v>
          </cell>
          <cell r="AU68">
            <v>0</v>
          </cell>
          <cell r="AV68">
            <v>0</v>
          </cell>
          <cell r="AW68">
            <v>0</v>
          </cell>
          <cell r="AX68">
            <v>0</v>
          </cell>
          <cell r="AY68" t="str">
            <v>NO</v>
          </cell>
          <cell r="AZ68">
            <v>0</v>
          </cell>
          <cell r="BA68">
            <v>0</v>
          </cell>
          <cell r="BB68">
            <v>0</v>
          </cell>
          <cell r="BC68">
            <v>0</v>
          </cell>
          <cell r="BD68">
            <v>0</v>
          </cell>
          <cell r="BE68">
            <v>0</v>
          </cell>
          <cell r="BF68">
            <v>0</v>
          </cell>
          <cell r="BG68">
            <v>0</v>
          </cell>
          <cell r="BH68" t="str">
            <v>IQUIQUE</v>
          </cell>
          <cell r="BI68" t="str">
            <v>ALTO HOSPICIO</v>
          </cell>
          <cell r="BJ68">
            <v>0</v>
          </cell>
          <cell r="BK68">
            <v>0</v>
          </cell>
          <cell r="BL68">
            <v>0</v>
          </cell>
          <cell r="BM68" t="e">
            <v>#DIV/0!</v>
          </cell>
          <cell r="BN68" t="str">
            <v>NUEVO</v>
          </cell>
          <cell r="BO68" t="str">
            <v>SITUACIONAL</v>
          </cell>
          <cell r="BP68" t="str">
            <v>CAMARAS</v>
          </cell>
          <cell r="BQ68">
            <v>0</v>
          </cell>
          <cell r="BR68">
            <v>6</v>
          </cell>
          <cell r="BS68">
            <v>43009</v>
          </cell>
          <cell r="BT68">
            <v>43191</v>
          </cell>
          <cell r="BU68" t="str">
            <v>Reducir los indices de delincuencia, victimización y minimizar los factores de riesgo en la población de esta junta de vecinos, a través de la instalación de un sistema autónomo de cámaras de televigilancia vecinal. 15 CÁMARAS</v>
          </cell>
          <cell r="BV68">
            <v>0</v>
          </cell>
          <cell r="BW68">
            <v>8000000</v>
          </cell>
          <cell r="BX68">
            <v>0</v>
          </cell>
          <cell r="BY68">
            <v>0</v>
          </cell>
          <cell r="BZ68">
            <v>8000000</v>
          </cell>
          <cell r="CA68">
            <v>0</v>
          </cell>
          <cell r="CB68" t="str">
            <v>LIDESEM LTDA</v>
          </cell>
          <cell r="CC68" t="str">
            <v>JORGE CELIS ARELLANO</v>
          </cell>
          <cell r="CD68">
            <v>7852500</v>
          </cell>
          <cell r="CE68" t="str">
            <v>SI</v>
          </cell>
          <cell r="CF68" t="str">
            <v>INCOMPLETO</v>
          </cell>
          <cell r="CG68">
            <v>0</v>
          </cell>
          <cell r="CH68">
            <v>0</v>
          </cell>
          <cell r="CI68" t="str">
            <v>ADMISIBLE</v>
          </cell>
          <cell r="CJ68" t="str">
            <v>SIN OBSERVACIONES DE ADMISIBILIDAD</v>
          </cell>
          <cell r="CK68" t="str">
            <v>ANEXO 23 SIN REQUERIMIENTOS TECNICOS PERTENECIENTES A ALTO HOSPICIO</v>
          </cell>
          <cell r="CL68">
            <v>0</v>
          </cell>
          <cell r="CM68">
            <v>0</v>
          </cell>
          <cell r="CN68" t="str">
            <v>NO</v>
          </cell>
          <cell r="CO68">
            <v>0</v>
          </cell>
          <cell r="CP68">
            <v>0</v>
          </cell>
          <cell r="CQ68" t="str">
            <v>NO</v>
          </cell>
          <cell r="CR68" t="str">
            <v>JORGE ESCALONA</v>
          </cell>
          <cell r="CS68" t="str">
            <v xml:space="preserve">1. DE ADJUDICAR DEBE INCORPORAR PANTALLA O MONITOR DE LAS CAMARAS, LA CUAL DEBE QUEDAR EN PROPIEDAD DE LA INSTITUCIÓN.  
</v>
          </cell>
          <cell r="CT68" t="str">
            <v>SITUACIONAL</v>
          </cell>
          <cell r="CU68" t="str">
            <v>Iquique</v>
          </cell>
          <cell r="CV68">
            <v>8000000</v>
          </cell>
          <cell r="CW68">
            <v>8000000</v>
          </cell>
          <cell r="CX68">
            <v>0</v>
          </cell>
          <cell r="CY68">
            <v>0.71</v>
          </cell>
          <cell r="CZ68" t="str">
            <v>ELEGIBLE</v>
          </cell>
          <cell r="DA68">
            <v>0</v>
          </cell>
          <cell r="DB68">
            <v>8000000</v>
          </cell>
          <cell r="DC68">
            <v>8000000</v>
          </cell>
          <cell r="DD68">
            <v>0</v>
          </cell>
          <cell r="DE68" t="str">
            <v>ADJUDICADO</v>
          </cell>
          <cell r="DF68">
            <v>0</v>
          </cell>
          <cell r="DG68" t="str">
            <v/>
          </cell>
          <cell r="DH68">
            <v>8000000</v>
          </cell>
          <cell r="DI68">
            <v>0</v>
          </cell>
          <cell r="DJ68" t="str">
            <v>ENTREGADO</v>
          </cell>
          <cell r="DK68">
            <v>0</v>
          </cell>
          <cell r="DL68">
            <v>0</v>
          </cell>
          <cell r="DM68">
            <v>0</v>
          </cell>
          <cell r="DN68">
            <v>60</v>
          </cell>
          <cell r="DO68" t="str">
            <v>ENTREGADO</v>
          </cell>
          <cell r="DP68">
            <v>0</v>
          </cell>
          <cell r="DQ68">
            <v>0</v>
          </cell>
        </row>
        <row r="69">
          <cell r="D69">
            <v>61</v>
          </cell>
          <cell r="E69" t="str">
            <v>65.031.625-8</v>
          </cell>
          <cell r="F69" t="str">
            <v>LUMINARIA LA UNION HACE LA FUERZA</v>
          </cell>
          <cell r="G69" t="str">
            <v>JUNTA DE VECINOS LA UNION HACE LA FUERZA</v>
          </cell>
          <cell r="H69" t="str">
            <v>HABILITADO</v>
          </cell>
          <cell r="I69" t="str">
            <v>Validada</v>
          </cell>
          <cell r="J69">
            <v>42838.391030092593</v>
          </cell>
          <cell r="K69">
            <v>42922</v>
          </cell>
          <cell r="L69" t="str">
            <v>DIRECTIVA ESTÁ POR VENCER</v>
          </cell>
          <cell r="M69" t="str">
            <v>DIRECTIVA VENCE EL MES  7</v>
          </cell>
          <cell r="N69" t="str">
            <v>OK</v>
          </cell>
          <cell r="O69">
            <v>0</v>
          </cell>
          <cell r="P69">
            <v>61</v>
          </cell>
          <cell r="Q69">
            <v>0</v>
          </cell>
          <cell r="R69" t="str">
            <v>VOLCAN PARINACOTA S/N</v>
          </cell>
          <cell r="S69" t="str">
            <v>Iquique</v>
          </cell>
          <cell r="T69" t="str">
            <v>Alto Hospicio</v>
          </cell>
          <cell r="U69">
            <v>66033647</v>
          </cell>
          <cell r="V69">
            <v>66033647</v>
          </cell>
          <cell r="W69" t="str">
            <v>Juntadevecinosunionhacefuerza@gmail.com</v>
          </cell>
          <cell r="X69">
            <v>0</v>
          </cell>
          <cell r="Y69">
            <v>41826</v>
          </cell>
          <cell r="Z69">
            <v>42922</v>
          </cell>
          <cell r="AA69">
            <v>40459</v>
          </cell>
          <cell r="AB69">
            <v>1860398938</v>
          </cell>
          <cell r="AC69" t="str">
            <v>Junta de vecinos la unión hace la fuerza</v>
          </cell>
          <cell r="AD69" t="str">
            <v>BANCO ESTADO DE CHILE</v>
          </cell>
          <cell r="AE69" t="str">
            <v>CUENTA DE AHORROS</v>
          </cell>
          <cell r="AF69">
            <v>0</v>
          </cell>
          <cell r="AG69" t="str">
            <v>HABILITADO</v>
          </cell>
          <cell r="AH69" t="str">
            <v>Estelinda Zuñiga Morales</v>
          </cell>
          <cell r="AI69" t="str">
            <v>6.080.685-3</v>
          </cell>
          <cell r="AJ69" t="str">
            <v>Volcán Parinacota N° 4124</v>
          </cell>
          <cell r="AK69">
            <v>66033647</v>
          </cell>
          <cell r="AL69">
            <v>66033647</v>
          </cell>
          <cell r="AM69" t="str">
            <v>Juntadevecinosunionhacefuerza@gmail.com</v>
          </cell>
          <cell r="AN69" t="str">
            <v xml:space="preserve"> </v>
          </cell>
          <cell r="AO69" t="str">
            <v>NO</v>
          </cell>
          <cell r="AP69">
            <v>0</v>
          </cell>
          <cell r="AQ69" t="str">
            <v>HABILITADO</v>
          </cell>
          <cell r="AR69" t="str">
            <v>ESTELINDA ZUÑIGA MORALES</v>
          </cell>
          <cell r="AS69" t="str">
            <v>6.080.685-3</v>
          </cell>
          <cell r="AT69">
            <v>0</v>
          </cell>
          <cell r="AU69">
            <v>0</v>
          </cell>
          <cell r="AV69">
            <v>0</v>
          </cell>
          <cell r="AW69">
            <v>0</v>
          </cell>
          <cell r="AX69">
            <v>0</v>
          </cell>
          <cell r="AY69" t="str">
            <v>NO</v>
          </cell>
          <cell r="AZ69">
            <v>0</v>
          </cell>
          <cell r="BA69">
            <v>0</v>
          </cell>
          <cell r="BB69">
            <v>0</v>
          </cell>
          <cell r="BC69">
            <v>0</v>
          </cell>
          <cell r="BD69">
            <v>0</v>
          </cell>
          <cell r="BE69">
            <v>0</v>
          </cell>
          <cell r="BF69">
            <v>0</v>
          </cell>
          <cell r="BG69">
            <v>0</v>
          </cell>
          <cell r="BH69" t="str">
            <v>IQUIQUE</v>
          </cell>
          <cell r="BI69" t="str">
            <v>ALTO HOSPICIO</v>
          </cell>
          <cell r="BJ69">
            <v>0</v>
          </cell>
          <cell r="BK69">
            <v>0</v>
          </cell>
          <cell r="BL69">
            <v>0</v>
          </cell>
          <cell r="BM69" t="e">
            <v>#DIV/0!</v>
          </cell>
          <cell r="BN69" t="str">
            <v>NUEVO</v>
          </cell>
          <cell r="BO69" t="str">
            <v>SITUACIONAL</v>
          </cell>
          <cell r="BP69" t="str">
            <v>ILUMINACIÓN</v>
          </cell>
          <cell r="BQ69">
            <v>0</v>
          </cell>
          <cell r="BR69" t="str">
            <v>INGRESAR SOLO NUMERO DE CANTIDAD DE MESES A EJECUTAR</v>
          </cell>
          <cell r="BS69" t="str">
            <v>INGRESAR FECHA</v>
          </cell>
          <cell r="BT69" t="e">
            <v>#VALUE!</v>
          </cell>
          <cell r="BU69" t="str">
            <v>INSTALACION DE UN SISTEMA DE ILUMINACION FOTOVOLTAICO INTEGRADO EN EL SECTOR DE LA JUNTA DE VECINOS LA UNION HACE LA FUERZA</v>
          </cell>
          <cell r="BV69">
            <v>0</v>
          </cell>
          <cell r="BW69">
            <v>20000000</v>
          </cell>
          <cell r="BX69">
            <v>0</v>
          </cell>
          <cell r="BY69">
            <v>0</v>
          </cell>
          <cell r="BZ69">
            <v>20000000</v>
          </cell>
          <cell r="CA69">
            <v>0</v>
          </cell>
          <cell r="CB69" t="str">
            <v>LIDESEM LTDA</v>
          </cell>
          <cell r="CC69" t="str">
            <v>JORGE CELIS ARELLANO</v>
          </cell>
          <cell r="CD69">
            <v>19800053</v>
          </cell>
          <cell r="CE69" t="str">
            <v>SI</v>
          </cell>
          <cell r="CF69">
            <v>0</v>
          </cell>
          <cell r="CG69">
            <v>0</v>
          </cell>
          <cell r="CH69">
            <v>0</v>
          </cell>
          <cell r="CI69" t="str">
            <v>ADMISIBLE</v>
          </cell>
          <cell r="CJ69" t="str">
            <v>SIN OBSERVACIONES DE ADMISIBILIDAD</v>
          </cell>
          <cell r="CK69" t="str">
            <v>CHEQUEAR CALCULO LUMINICO</v>
          </cell>
          <cell r="CL69">
            <v>0</v>
          </cell>
          <cell r="CM69">
            <v>0</v>
          </cell>
          <cell r="CN69" t="str">
            <v>NO</v>
          </cell>
          <cell r="CO69">
            <v>0</v>
          </cell>
          <cell r="CP69">
            <v>0</v>
          </cell>
          <cell r="CQ69" t="str">
            <v>NO</v>
          </cell>
          <cell r="CR69" t="str">
            <v>MIGUEL REBORIDO</v>
          </cell>
          <cell r="CS69" t="str">
            <v xml:space="preserve">1. ADJUNTAR COMPROMISO DE LAS INSTITUCIONES QUE REALIZARÁN CAPACITACIÓN EN MATERIA DE PREVENCIÓN Y SEGURIDAD CIUDADANA. 
2. LA CARTA DE COMPROMISO DEL EQUIPO DE TRABAJO  ESTÁ FIRMADA DE MANERA COLECTIVA. ( UNA SOLA ) MISMO EQUIPO EJECUTOR QUE EL 45 , 54 Y 65. </v>
          </cell>
          <cell r="CT69" t="str">
            <v>SITUACIONAL</v>
          </cell>
          <cell r="CU69" t="str">
            <v>Iquique</v>
          </cell>
          <cell r="CV69">
            <v>20000000</v>
          </cell>
          <cell r="CW69">
            <v>0</v>
          </cell>
          <cell r="CX69">
            <v>20000000</v>
          </cell>
          <cell r="CY69">
            <v>0.52449999999999997</v>
          </cell>
          <cell r="CZ69" t="str">
            <v>NO ELEGIBLE</v>
          </cell>
          <cell r="DA69">
            <v>0</v>
          </cell>
          <cell r="DB69">
            <v>0</v>
          </cell>
          <cell r="DC69">
            <v>0</v>
          </cell>
          <cell r="DD69">
            <v>0</v>
          </cell>
          <cell r="DE69">
            <v>0</v>
          </cell>
          <cell r="DF69">
            <v>0</v>
          </cell>
          <cell r="DG69" t="str">
            <v/>
          </cell>
          <cell r="DH69" t="str">
            <v/>
          </cell>
          <cell r="DI69">
            <v>0</v>
          </cell>
          <cell r="DJ69">
            <v>0</v>
          </cell>
          <cell r="DK69">
            <v>0</v>
          </cell>
          <cell r="DL69">
            <v>0</v>
          </cell>
          <cell r="DM69">
            <v>0</v>
          </cell>
          <cell r="DN69">
            <v>61</v>
          </cell>
          <cell r="DO69" t="str">
            <v>NO ELEGIBLE</v>
          </cell>
          <cell r="DP69">
            <v>0</v>
          </cell>
          <cell r="DQ69">
            <v>0</v>
          </cell>
        </row>
        <row r="70">
          <cell r="D70">
            <v>62</v>
          </cell>
          <cell r="E70" t="str">
            <v>56.070.180-2</v>
          </cell>
          <cell r="F70" t="str">
            <v>CAMARAS GENESIS</v>
          </cell>
          <cell r="G70" t="str">
            <v>JUNTA DE VECINOS GENESIS</v>
          </cell>
          <cell r="H70" t="str">
            <v>HABILITADO</v>
          </cell>
          <cell r="I70" t="str">
            <v>Validada</v>
          </cell>
          <cell r="J70">
            <v>42838.402025462965</v>
          </cell>
          <cell r="K70">
            <v>43343</v>
          </cell>
          <cell r="L70" t="str">
            <v>DIRECTIVA VIGENTE</v>
          </cell>
          <cell r="M70" t="str">
            <v>OK</v>
          </cell>
          <cell r="N70" t="str">
            <v>OK</v>
          </cell>
          <cell r="O70">
            <v>0</v>
          </cell>
          <cell r="P70">
            <v>62</v>
          </cell>
          <cell r="Q70">
            <v>0</v>
          </cell>
          <cell r="R70" t="str">
            <v>pasaje los naranjos 2931</v>
          </cell>
          <cell r="S70" t="str">
            <v>Iquique</v>
          </cell>
          <cell r="T70" t="str">
            <v>Alto Hospicio</v>
          </cell>
          <cell r="U70">
            <v>572495768</v>
          </cell>
          <cell r="V70">
            <v>72005837</v>
          </cell>
          <cell r="W70" t="str">
            <v>juntavgenesis@gmail.com</v>
          </cell>
          <cell r="X70">
            <v>0</v>
          </cell>
          <cell r="Y70">
            <v>42247</v>
          </cell>
          <cell r="Z70">
            <v>43343</v>
          </cell>
          <cell r="AA70">
            <v>34213</v>
          </cell>
          <cell r="AB70">
            <v>1860244043</v>
          </cell>
          <cell r="AC70" t="str">
            <v>junta de vecinos genesis</v>
          </cell>
          <cell r="AD70" t="str">
            <v>BANCO ESTADO DE CHILE</v>
          </cell>
          <cell r="AE70" t="str">
            <v>CUENTA DE AHORROS</v>
          </cell>
          <cell r="AF70">
            <v>0</v>
          </cell>
          <cell r="AG70" t="str">
            <v>HABILITADO</v>
          </cell>
          <cell r="AH70" t="str">
            <v>alejandra gutierrez vasallo</v>
          </cell>
          <cell r="AI70" t="str">
            <v>10.588.018-9</v>
          </cell>
          <cell r="AJ70" t="str">
            <v>los naranjos 2916</v>
          </cell>
          <cell r="AK70">
            <v>0</v>
          </cell>
          <cell r="AL70">
            <v>72005837</v>
          </cell>
          <cell r="AM70" t="str">
            <v>juntavgenesis@gmail.com</v>
          </cell>
          <cell r="AN70" t="str">
            <v xml:space="preserve"> </v>
          </cell>
          <cell r="AO70" t="str">
            <v>NO</v>
          </cell>
          <cell r="AP70">
            <v>0</v>
          </cell>
          <cell r="AQ70" t="str">
            <v>HABILITADO</v>
          </cell>
          <cell r="AR70" t="str">
            <v>ALEJANDRA GUTIERREZ VASALLO</v>
          </cell>
          <cell r="AS70" t="str">
            <v>10.588.018-9</v>
          </cell>
          <cell r="AT70">
            <v>0</v>
          </cell>
          <cell r="AU70">
            <v>0</v>
          </cell>
          <cell r="AV70">
            <v>0</v>
          </cell>
          <cell r="AW70">
            <v>0</v>
          </cell>
          <cell r="AX70">
            <v>0</v>
          </cell>
          <cell r="AY70" t="str">
            <v>NO</v>
          </cell>
          <cell r="AZ70">
            <v>0</v>
          </cell>
          <cell r="BA70">
            <v>0</v>
          </cell>
          <cell r="BB70">
            <v>0</v>
          </cell>
          <cell r="BC70">
            <v>0</v>
          </cell>
          <cell r="BD70">
            <v>0</v>
          </cell>
          <cell r="BE70">
            <v>0</v>
          </cell>
          <cell r="BF70">
            <v>0</v>
          </cell>
          <cell r="BG70">
            <v>0</v>
          </cell>
          <cell r="BH70" t="str">
            <v>IQUIQUE</v>
          </cell>
          <cell r="BI70" t="str">
            <v>ALTO HOSPICIO</v>
          </cell>
          <cell r="BJ70">
            <v>0</v>
          </cell>
          <cell r="BK70">
            <v>0</v>
          </cell>
          <cell r="BL70">
            <v>0</v>
          </cell>
          <cell r="BM70" t="e">
            <v>#DIV/0!</v>
          </cell>
          <cell r="BN70" t="str">
            <v>NUEVO</v>
          </cell>
          <cell r="BO70" t="str">
            <v>SITUACIONAL</v>
          </cell>
          <cell r="BP70" t="str">
            <v>CAMARAS</v>
          </cell>
          <cell r="BQ70">
            <v>0</v>
          </cell>
          <cell r="BR70">
            <v>6</v>
          </cell>
          <cell r="BS70">
            <v>43009</v>
          </cell>
          <cell r="BT70">
            <v>43191</v>
          </cell>
          <cell r="BU70" t="str">
            <v>Reducir los indices de delincuencia, victimización y minimizar los factores de riesgo en la población de esta junta de vecinos, a través de la instalación de un sistema autónomo de cámaras de televigilancia vecinal. 15 CÁMARAS</v>
          </cell>
          <cell r="BV70">
            <v>0</v>
          </cell>
          <cell r="BW70">
            <v>8000000</v>
          </cell>
          <cell r="BX70">
            <v>0</v>
          </cell>
          <cell r="BY70">
            <v>0</v>
          </cell>
          <cell r="BZ70">
            <v>8000000</v>
          </cell>
          <cell r="CA70">
            <v>0</v>
          </cell>
          <cell r="CB70" t="str">
            <v>LIDESEM LTDA</v>
          </cell>
          <cell r="CC70" t="str">
            <v>JORGE CELIS ARELLANO</v>
          </cell>
          <cell r="CD70">
            <v>7852500</v>
          </cell>
          <cell r="CE70" t="str">
            <v>SI</v>
          </cell>
          <cell r="CF70" t="str">
            <v>INCOMPLETO</v>
          </cell>
          <cell r="CG70">
            <v>0</v>
          </cell>
          <cell r="CH70">
            <v>0</v>
          </cell>
          <cell r="CI70" t="str">
            <v>ADMISIBLE</v>
          </cell>
          <cell r="CJ70" t="str">
            <v>SIN OBSERVACIONES DE ADMISIBILIDAD</v>
          </cell>
          <cell r="CK70" t="str">
            <v>ANEXO 23 SIN REQUERIMIENTOS TECNICOS PERTENECIENTES A ALTO HOSPICIO</v>
          </cell>
          <cell r="CL70">
            <v>0</v>
          </cell>
          <cell r="CM70">
            <v>0</v>
          </cell>
          <cell r="CN70" t="str">
            <v>NO</v>
          </cell>
          <cell r="CO70">
            <v>0</v>
          </cell>
          <cell r="CP70">
            <v>0</v>
          </cell>
          <cell r="CQ70" t="str">
            <v>NO</v>
          </cell>
          <cell r="CR70" t="str">
            <v>JORGE ESCALONA</v>
          </cell>
          <cell r="CS70" t="str">
            <v xml:space="preserve">1. DE ADJUDICAR DEBE INCORPORAR PANTALLA O MONITOR DE LAS CAMARAS, LA CUAL DEBE QUEDAR EN PROPIEDAD DE LA INSTITUCIÓN.  
</v>
          </cell>
          <cell r="CT70" t="str">
            <v>SITUACIONAL</v>
          </cell>
          <cell r="CU70" t="str">
            <v>Iquique</v>
          </cell>
          <cell r="CV70">
            <v>8000000</v>
          </cell>
          <cell r="CW70">
            <v>8000000</v>
          </cell>
          <cell r="CX70">
            <v>0</v>
          </cell>
          <cell r="CY70">
            <v>0.78</v>
          </cell>
          <cell r="CZ70" t="str">
            <v>ELEGIBLE</v>
          </cell>
          <cell r="DA70">
            <v>0</v>
          </cell>
          <cell r="DB70">
            <v>8000000</v>
          </cell>
          <cell r="DC70">
            <v>8000000</v>
          </cell>
          <cell r="DD70">
            <v>0</v>
          </cell>
          <cell r="DE70" t="str">
            <v>ADJUDICADO</v>
          </cell>
          <cell r="DF70">
            <v>0</v>
          </cell>
          <cell r="DG70" t="str">
            <v/>
          </cell>
          <cell r="DH70">
            <v>8000000</v>
          </cell>
          <cell r="DI70">
            <v>0</v>
          </cell>
          <cell r="DJ70" t="str">
            <v>ENTREGADO</v>
          </cell>
          <cell r="DK70">
            <v>0</v>
          </cell>
          <cell r="DL70">
            <v>0</v>
          </cell>
          <cell r="DM70">
            <v>0</v>
          </cell>
          <cell r="DN70">
            <v>62</v>
          </cell>
          <cell r="DO70" t="str">
            <v>ENTREGADO</v>
          </cell>
          <cell r="DP70">
            <v>0</v>
          </cell>
          <cell r="DQ70">
            <v>0</v>
          </cell>
        </row>
        <row r="71">
          <cell r="D71">
            <v>63</v>
          </cell>
          <cell r="E71" t="str">
            <v>65.049.856-9</v>
          </cell>
          <cell r="F71" t="str">
            <v>CAMARAS MUJERES DEL FUTURO</v>
          </cell>
          <cell r="G71" t="str">
            <v>JUNTA DE VECINOS MUJERES DEL FUTURO</v>
          </cell>
          <cell r="H71" t="str">
            <v>HABILITADO</v>
          </cell>
          <cell r="I71" t="str">
            <v>Validada</v>
          </cell>
          <cell r="J71">
            <v>42810.631180555552</v>
          </cell>
          <cell r="K71">
            <v>43110</v>
          </cell>
          <cell r="L71" t="str">
            <v>DIRECTIVA VIGENTE</v>
          </cell>
          <cell r="M71" t="str">
            <v>OK</v>
          </cell>
          <cell r="N71" t="str">
            <v>OK</v>
          </cell>
          <cell r="O71">
            <v>0</v>
          </cell>
          <cell r="P71">
            <v>63</v>
          </cell>
          <cell r="Q71">
            <v>0</v>
          </cell>
          <cell r="R71" t="str">
            <v>Hortencia Bussi s/n</v>
          </cell>
          <cell r="S71" t="str">
            <v>Iquique</v>
          </cell>
          <cell r="T71" t="str">
            <v>Alto Hospicio</v>
          </cell>
          <cell r="U71">
            <v>0</v>
          </cell>
          <cell r="V71">
            <v>942833506</v>
          </cell>
          <cell r="W71" t="str">
            <v>jvmujeresdelfuturo@gmail.com</v>
          </cell>
          <cell r="X71">
            <v>0</v>
          </cell>
          <cell r="Y71">
            <v>42014</v>
          </cell>
          <cell r="Z71">
            <v>43110</v>
          </cell>
          <cell r="AA71">
            <v>40534</v>
          </cell>
          <cell r="AB71">
            <v>1366171807</v>
          </cell>
          <cell r="AC71" t="str">
            <v>Junta de vecinos mujeres del futuro</v>
          </cell>
          <cell r="AD71" t="str">
            <v>BANCO ESTADO DE CHILE</v>
          </cell>
          <cell r="AE71" t="str">
            <v>CUENTA DE AHORROS</v>
          </cell>
          <cell r="AF71">
            <v>0</v>
          </cell>
          <cell r="AG71" t="str">
            <v>HABILITADO</v>
          </cell>
          <cell r="AH71" t="str">
            <v>Briselda Palacios Rios</v>
          </cell>
          <cell r="AI71" t="str">
            <v>10.599.574-1</v>
          </cell>
          <cell r="AJ71" t="str">
            <v>Avda. Monte Los Olivos 2731</v>
          </cell>
          <cell r="AK71">
            <v>0</v>
          </cell>
          <cell r="AL71">
            <v>942833506</v>
          </cell>
          <cell r="AM71" t="str">
            <v>brisapalacios3000@gmail.com</v>
          </cell>
          <cell r="AN71" t="str">
            <v xml:space="preserve"> </v>
          </cell>
          <cell r="AO71" t="str">
            <v>NO</v>
          </cell>
          <cell r="AP71">
            <v>0</v>
          </cell>
          <cell r="AQ71" t="str">
            <v>HABILITADO</v>
          </cell>
          <cell r="AR71" t="str">
            <v>BRISELDA PALACIOS RIOS</v>
          </cell>
          <cell r="AS71" t="str">
            <v>10.599.574-1</v>
          </cell>
          <cell r="AT71">
            <v>0</v>
          </cell>
          <cell r="AU71">
            <v>0</v>
          </cell>
          <cell r="AV71">
            <v>0</v>
          </cell>
          <cell r="AW71">
            <v>0</v>
          </cell>
          <cell r="AX71">
            <v>0</v>
          </cell>
          <cell r="AY71" t="str">
            <v>NO</v>
          </cell>
          <cell r="AZ71">
            <v>0</v>
          </cell>
          <cell r="BA71">
            <v>0</v>
          </cell>
          <cell r="BB71">
            <v>0</v>
          </cell>
          <cell r="BC71">
            <v>0</v>
          </cell>
          <cell r="BD71">
            <v>0</v>
          </cell>
          <cell r="BE71">
            <v>0</v>
          </cell>
          <cell r="BF71">
            <v>0</v>
          </cell>
          <cell r="BG71">
            <v>0</v>
          </cell>
          <cell r="BH71" t="str">
            <v>IQUIQUE</v>
          </cell>
          <cell r="BI71" t="str">
            <v>ALTO HOSPICIO</v>
          </cell>
          <cell r="BJ71">
            <v>0</v>
          </cell>
          <cell r="BK71">
            <v>0</v>
          </cell>
          <cell r="BL71">
            <v>0</v>
          </cell>
          <cell r="BM71" t="e">
            <v>#DIV/0!</v>
          </cell>
          <cell r="BN71" t="str">
            <v>NUEVO</v>
          </cell>
          <cell r="BO71" t="str">
            <v>SITUACIONAL</v>
          </cell>
          <cell r="BP71" t="str">
            <v>CAMARAS</v>
          </cell>
          <cell r="BQ71">
            <v>0</v>
          </cell>
          <cell r="BR71">
            <v>6</v>
          </cell>
          <cell r="BS71">
            <v>43009</v>
          </cell>
          <cell r="BT71">
            <v>43191</v>
          </cell>
          <cell r="BU71" t="str">
            <v>Reducir los indices de delincuencia, victimización y minimizar los factores de riesgo en la población de esta junta de vecinos, a través de la instalación de un sistema autónomo de cámaras de televigilancia vecinal. 15 CÁMARAS</v>
          </cell>
          <cell r="BV71">
            <v>0</v>
          </cell>
          <cell r="BW71">
            <v>8000000</v>
          </cell>
          <cell r="BX71">
            <v>0</v>
          </cell>
          <cell r="BY71">
            <v>0</v>
          </cell>
          <cell r="BZ71">
            <v>8000000</v>
          </cell>
          <cell r="CA71">
            <v>0</v>
          </cell>
          <cell r="CB71" t="str">
            <v>LIDESEM LTDA</v>
          </cell>
          <cell r="CC71" t="str">
            <v>JORGE CELIS ARELLANO</v>
          </cell>
          <cell r="CD71">
            <v>7852500</v>
          </cell>
          <cell r="CE71" t="str">
            <v>SI</v>
          </cell>
          <cell r="CF71" t="str">
            <v>INCOMPLETO</v>
          </cell>
          <cell r="CG71">
            <v>0</v>
          </cell>
          <cell r="CH71">
            <v>0</v>
          </cell>
          <cell r="CI71" t="str">
            <v>ADMISIBLE</v>
          </cell>
          <cell r="CJ71" t="str">
            <v>SIN OBSERVACIONES DE ADMISIBILIDAD</v>
          </cell>
          <cell r="CK71" t="str">
            <v>ANEXO 23 SIN REQUERIMIENTOS TECNICOS PERTENECIENTES A ALTO HOSPICIO</v>
          </cell>
          <cell r="CL71">
            <v>0</v>
          </cell>
          <cell r="CM71">
            <v>0</v>
          </cell>
          <cell r="CN71" t="str">
            <v>NO</v>
          </cell>
          <cell r="CO71">
            <v>0</v>
          </cell>
          <cell r="CP71">
            <v>0</v>
          </cell>
          <cell r="CQ71" t="str">
            <v>NO</v>
          </cell>
          <cell r="CR71" t="str">
            <v>JORGE ESCALONA</v>
          </cell>
          <cell r="CS71" t="str">
            <v xml:space="preserve">1. DE ADJUDICAR DEBE INCORPORAR PANTALLA O MONITOR DE LAS CAMARAS, LA CUAL DEBE QUEDAR EN PROPIEDAD DE LA INSTITUCIÓN.  
</v>
          </cell>
          <cell r="CT71" t="str">
            <v>SITUACIONAL</v>
          </cell>
          <cell r="CU71" t="str">
            <v>Iquique</v>
          </cell>
          <cell r="CV71">
            <v>8000000</v>
          </cell>
          <cell r="CW71">
            <v>8000000</v>
          </cell>
          <cell r="CX71">
            <v>0</v>
          </cell>
          <cell r="CY71">
            <v>0.71</v>
          </cell>
          <cell r="CZ71" t="str">
            <v>ELEGIBLE</v>
          </cell>
          <cell r="DA71">
            <v>0</v>
          </cell>
          <cell r="DB71">
            <v>8000000</v>
          </cell>
          <cell r="DC71">
            <v>8000000</v>
          </cell>
          <cell r="DD71">
            <v>0</v>
          </cell>
          <cell r="DE71" t="str">
            <v>ADJUDICADO</v>
          </cell>
          <cell r="DF71">
            <v>0</v>
          </cell>
          <cell r="DG71" t="str">
            <v/>
          </cell>
          <cell r="DH71">
            <v>8000000</v>
          </cell>
          <cell r="DI71">
            <v>0</v>
          </cell>
          <cell r="DJ71" t="str">
            <v>ENTREGADO</v>
          </cell>
          <cell r="DK71">
            <v>0</v>
          </cell>
          <cell r="DL71">
            <v>0</v>
          </cell>
          <cell r="DM71">
            <v>0</v>
          </cell>
          <cell r="DN71">
            <v>63</v>
          </cell>
          <cell r="DO71" t="str">
            <v>ENTREGADO</v>
          </cell>
          <cell r="DP71">
            <v>0</v>
          </cell>
          <cell r="DQ71">
            <v>0</v>
          </cell>
        </row>
        <row r="72">
          <cell r="D72">
            <v>64</v>
          </cell>
          <cell r="E72" t="str">
            <v>72.601.900-2</v>
          </cell>
          <cell r="F72" t="str">
            <v>CONTINUIDAD DE CAMARAS LIBERTAD</v>
          </cell>
          <cell r="G72" t="str">
            <v>JUNTA DE VECINOS LIBERTAD</v>
          </cell>
          <cell r="H72" t="str">
            <v>INHABILITADO</v>
          </cell>
          <cell r="I72" t="str">
            <v>Validada</v>
          </cell>
          <cell r="J72">
            <v>42866.430196759262</v>
          </cell>
          <cell r="K72">
            <v>43027</v>
          </cell>
          <cell r="L72" t="str">
            <v>DIRECTIVA ESTÁ POR VENCER</v>
          </cell>
          <cell r="M72" t="str">
            <v>DIRECTIVA VENCE EL MES  10</v>
          </cell>
          <cell r="N72" t="str">
            <v>OK</v>
          </cell>
          <cell r="O72">
            <v>0</v>
          </cell>
          <cell r="P72">
            <v>64</v>
          </cell>
          <cell r="Q72">
            <v>0</v>
          </cell>
          <cell r="R72" t="str">
            <v>Pje los perales 2883</v>
          </cell>
          <cell r="S72" t="str">
            <v>Iquique</v>
          </cell>
          <cell r="T72" t="str">
            <v>Alto Hospicio</v>
          </cell>
          <cell r="U72">
            <v>490830</v>
          </cell>
          <cell r="V72">
            <v>79903137</v>
          </cell>
          <cell r="W72" t="str">
            <v>juntavecinalibertad@gmail.com</v>
          </cell>
          <cell r="X72">
            <v>0</v>
          </cell>
          <cell r="Y72">
            <v>41931</v>
          </cell>
          <cell r="Z72">
            <v>43027</v>
          </cell>
          <cell r="AA72">
            <v>33947</v>
          </cell>
          <cell r="AB72">
            <v>1860403338</v>
          </cell>
          <cell r="AC72" t="str">
            <v>Junta de Vecinos Libertad</v>
          </cell>
          <cell r="AD72" t="str">
            <v>BANCO ESTADO DE CHILE</v>
          </cell>
          <cell r="AE72" t="str">
            <v>CUENTA DE AHORROS</v>
          </cell>
          <cell r="AF72">
            <v>0</v>
          </cell>
          <cell r="AG72" t="str">
            <v>INHABILITADO</v>
          </cell>
          <cell r="AH72" t="str">
            <v>Rosa del Carmen Enriquez Cortes</v>
          </cell>
          <cell r="AI72" t="str">
            <v>6.135.381-k</v>
          </cell>
          <cell r="AJ72" t="str">
            <v>Los Almendros N°2890</v>
          </cell>
          <cell r="AK72">
            <v>490830</v>
          </cell>
          <cell r="AL72">
            <v>79903137</v>
          </cell>
          <cell r="AM72" t="str">
            <v>juntavecinalibertad@gmail.com</v>
          </cell>
          <cell r="AN72" t="str">
            <v xml:space="preserve"> </v>
          </cell>
          <cell r="AO72" t="str">
            <v>NO</v>
          </cell>
          <cell r="AP72">
            <v>0</v>
          </cell>
          <cell r="AQ72" t="str">
            <v>HABILITADO</v>
          </cell>
          <cell r="AR72" t="str">
            <v xml:space="preserve">ROSA DEL CARMEN ENRIQUEZ CORTES </v>
          </cell>
          <cell r="AS72" t="str">
            <v>6.135.381-K</v>
          </cell>
          <cell r="AT72" t="str">
            <v>LOS ALMENDROS 2890</v>
          </cell>
          <cell r="AU72">
            <v>490830</v>
          </cell>
          <cell r="AV72">
            <v>79903137</v>
          </cell>
          <cell r="AW72" t="str">
            <v>JUNTAVECINALIBERTAD@GMAIL.COM</v>
          </cell>
          <cell r="AX72">
            <v>0</v>
          </cell>
          <cell r="AY72" t="str">
            <v>NO</v>
          </cell>
          <cell r="AZ72">
            <v>0</v>
          </cell>
          <cell r="BA72">
            <v>0</v>
          </cell>
          <cell r="BB72">
            <v>0</v>
          </cell>
          <cell r="BC72">
            <v>0</v>
          </cell>
          <cell r="BD72">
            <v>0</v>
          </cell>
          <cell r="BE72">
            <v>0</v>
          </cell>
          <cell r="BF72">
            <v>0</v>
          </cell>
          <cell r="BG72">
            <v>0</v>
          </cell>
          <cell r="BH72">
            <v>0</v>
          </cell>
          <cell r="BI72">
            <v>0</v>
          </cell>
          <cell r="BJ72">
            <v>0</v>
          </cell>
          <cell r="BK72">
            <v>750</v>
          </cell>
          <cell r="BL72">
            <v>20000</v>
          </cell>
          <cell r="BM72">
            <v>0</v>
          </cell>
          <cell r="BN72" t="str">
            <v>CONTINUIDAD</v>
          </cell>
          <cell r="BO72" t="str">
            <v>SITUACIONAL</v>
          </cell>
          <cell r="BP72" t="str">
            <v>CAMARAS</v>
          </cell>
          <cell r="BQ72">
            <v>0</v>
          </cell>
          <cell r="BR72">
            <v>6</v>
          </cell>
          <cell r="BS72">
            <v>43009</v>
          </cell>
          <cell r="BT72">
            <v>43191</v>
          </cell>
          <cell r="BU72" t="str">
            <v xml:space="preserve">INSTALACIÓN DE CAMARAS DE TELEVIGILANCIA PARA REDUCIR INDICES DE DELINCUENCIA </v>
          </cell>
          <cell r="BV72">
            <v>0</v>
          </cell>
          <cell r="BW72">
            <v>8000000</v>
          </cell>
          <cell r="BX72">
            <v>0</v>
          </cell>
          <cell r="BY72">
            <v>0</v>
          </cell>
          <cell r="BZ72">
            <v>8000000</v>
          </cell>
          <cell r="CA72">
            <v>0</v>
          </cell>
          <cell r="CB72" t="str">
            <v>LIDESEM LTDA</v>
          </cell>
          <cell r="CC72" t="str">
            <v>JORGE CELIS ARELLANO</v>
          </cell>
          <cell r="CD72">
            <v>7852500</v>
          </cell>
          <cell r="CE72" t="str">
            <v>SI</v>
          </cell>
          <cell r="CF72">
            <v>0</v>
          </cell>
          <cell r="CG72">
            <v>0</v>
          </cell>
          <cell r="CH72">
            <v>0</v>
          </cell>
          <cell r="CI72" t="str">
            <v>INADMISIBLE</v>
          </cell>
          <cell r="CJ72" t="str">
            <v>INSTITUCIÓN INHABILITADA</v>
          </cell>
          <cell r="CK72">
            <v>0</v>
          </cell>
          <cell r="CL72">
            <v>0</v>
          </cell>
          <cell r="CM72">
            <v>0</v>
          </cell>
          <cell r="CN72" t="str">
            <v>NO</v>
          </cell>
          <cell r="CO72">
            <v>0</v>
          </cell>
          <cell r="CP72">
            <v>0</v>
          </cell>
          <cell r="CQ72">
            <v>0</v>
          </cell>
          <cell r="CR72">
            <v>0</v>
          </cell>
          <cell r="CS72">
            <v>0</v>
          </cell>
          <cell r="CT72">
            <v>0</v>
          </cell>
          <cell r="CU72">
            <v>0</v>
          </cell>
          <cell r="CV72">
            <v>0</v>
          </cell>
          <cell r="CW72">
            <v>0</v>
          </cell>
          <cell r="CX72">
            <v>0</v>
          </cell>
          <cell r="CY72" t="str">
            <v/>
          </cell>
          <cell r="CZ72" t="str">
            <v>INADMISIBLE</v>
          </cell>
          <cell r="DA72">
            <v>0</v>
          </cell>
          <cell r="DB72">
            <v>0</v>
          </cell>
          <cell r="DC72">
            <v>0</v>
          </cell>
          <cell r="DD72">
            <v>0</v>
          </cell>
          <cell r="DE72">
            <v>0</v>
          </cell>
          <cell r="DF72">
            <v>0</v>
          </cell>
          <cell r="DG72" t="str">
            <v/>
          </cell>
          <cell r="DH72" t="str">
            <v/>
          </cell>
          <cell r="DI72">
            <v>0</v>
          </cell>
          <cell r="DJ72">
            <v>0</v>
          </cell>
          <cell r="DK72">
            <v>0</v>
          </cell>
          <cell r="DL72">
            <v>0</v>
          </cell>
          <cell r="DM72">
            <v>0</v>
          </cell>
          <cell r="DN72">
            <v>64</v>
          </cell>
          <cell r="DO72" t="str">
            <v>INADMISIBLE</v>
          </cell>
          <cell r="DP72">
            <v>0</v>
          </cell>
          <cell r="DQ72">
            <v>0</v>
          </cell>
        </row>
        <row r="73">
          <cell r="D73">
            <v>65</v>
          </cell>
          <cell r="E73" t="str">
            <v>65.137.140-6</v>
          </cell>
          <cell r="F73" t="str">
            <v>ALARMAS JOSE MIGUEL CARRERA</v>
          </cell>
          <cell r="G73" t="str">
            <v>JUNTA DE VECINOS JOSE MIGUEL CARRERA Nº16</v>
          </cell>
          <cell r="H73" t="str">
            <v>HABILITADO</v>
          </cell>
          <cell r="I73" t="str">
            <v>Validada</v>
          </cell>
          <cell r="J73">
            <v>42871.407766203702</v>
          </cell>
          <cell r="K73" t="str">
            <v>0000-00-00</v>
          </cell>
          <cell r="L73" t="e">
            <v>#VALUE!</v>
          </cell>
          <cell r="M73" t="e">
            <v>#VALUE!</v>
          </cell>
          <cell r="N73" t="str">
            <v>OK</v>
          </cell>
          <cell r="O73">
            <v>0</v>
          </cell>
          <cell r="P73">
            <v>65</v>
          </cell>
          <cell r="Q73">
            <v>0</v>
          </cell>
          <cell r="R73" t="str">
            <v>TOMÁS BONILLA 1387</v>
          </cell>
          <cell r="S73" t="str">
            <v>Iquique</v>
          </cell>
          <cell r="T73" t="str">
            <v>Iquique</v>
          </cell>
          <cell r="U73">
            <v>0</v>
          </cell>
          <cell r="V73">
            <v>56950826677</v>
          </cell>
          <cell r="W73" t="str">
            <v>jjvv.jmcarrera@gmail.com</v>
          </cell>
          <cell r="X73">
            <v>0</v>
          </cell>
          <cell r="Y73" t="str">
            <v>0000-00-00</v>
          </cell>
          <cell r="Z73" t="str">
            <v>0000-00-00</v>
          </cell>
          <cell r="AA73" t="str">
            <v>0000-00-00</v>
          </cell>
          <cell r="AB73">
            <v>1260282898</v>
          </cell>
          <cell r="AC73" t="str">
            <v>JUNTA DE VECINOS JOSE MIGUEL CARRERA</v>
          </cell>
          <cell r="AD73" t="str">
            <v>BANCO ESTADO DE CHILE</v>
          </cell>
          <cell r="AE73" t="str">
            <v>CUENTA DE AHORROS</v>
          </cell>
          <cell r="AF73">
            <v>0</v>
          </cell>
          <cell r="AG73" t="str">
            <v>HABILITADO</v>
          </cell>
          <cell r="AH73" t="str">
            <v>YASMÍN FABIOLA ZAMORA MIRANDA</v>
          </cell>
          <cell r="AI73" t="str">
            <v>11.136.515-6</v>
          </cell>
          <cell r="AJ73" t="str">
            <v>21 DE MAYO 2056</v>
          </cell>
          <cell r="AK73">
            <v>0</v>
          </cell>
          <cell r="AL73">
            <v>56950826677</v>
          </cell>
          <cell r="AM73" t="str">
            <v>jjvv.jmcarrera@gmail.com</v>
          </cell>
          <cell r="AN73" t="str">
            <v xml:space="preserve"> </v>
          </cell>
          <cell r="AO73" t="str">
            <v>NO</v>
          </cell>
          <cell r="AP73">
            <v>0</v>
          </cell>
          <cell r="AQ73" t="str">
            <v>HABILITADO</v>
          </cell>
          <cell r="AR73" t="str">
            <v>YASMIN FABIOLA ZAMORA MIRANDA</v>
          </cell>
          <cell r="AS73" t="str">
            <v>11.136.515-6</v>
          </cell>
          <cell r="AT73">
            <v>0</v>
          </cell>
          <cell r="AU73">
            <v>0</v>
          </cell>
          <cell r="AV73">
            <v>0</v>
          </cell>
          <cell r="AW73">
            <v>0</v>
          </cell>
          <cell r="AX73">
            <v>0</v>
          </cell>
          <cell r="AY73" t="str">
            <v>NO</v>
          </cell>
          <cell r="AZ73">
            <v>0</v>
          </cell>
          <cell r="BA73">
            <v>0</v>
          </cell>
          <cell r="BB73">
            <v>0</v>
          </cell>
          <cell r="BC73">
            <v>0</v>
          </cell>
          <cell r="BD73">
            <v>0</v>
          </cell>
          <cell r="BE73">
            <v>0</v>
          </cell>
          <cell r="BF73">
            <v>0</v>
          </cell>
          <cell r="BG73">
            <v>0</v>
          </cell>
          <cell r="BH73" t="str">
            <v>IQUIQUE</v>
          </cell>
          <cell r="BI73" t="str">
            <v>IQUIQUE</v>
          </cell>
          <cell r="BJ73">
            <v>0</v>
          </cell>
          <cell r="BK73">
            <v>0</v>
          </cell>
          <cell r="BL73">
            <v>0</v>
          </cell>
          <cell r="BM73" t="e">
            <v>#DIV/0!</v>
          </cell>
          <cell r="BN73" t="str">
            <v>NUEVO</v>
          </cell>
          <cell r="BO73" t="str">
            <v>SITUACIONAL</v>
          </cell>
          <cell r="BP73" t="str">
            <v>ALARMAS</v>
          </cell>
          <cell r="BQ73">
            <v>0</v>
          </cell>
          <cell r="BR73" t="str">
            <v>INGRESAR SOLO NUMERO DE CANTIDAD DE MESES A EJECUTAR</v>
          </cell>
          <cell r="BS73" t="str">
            <v>INGRESAR FECHA</v>
          </cell>
          <cell r="BT73" t="e">
            <v>#VALUE!</v>
          </cell>
          <cell r="BU73" t="str">
            <v>INSTALACION DE UN SISTEMA AUTONOMO DE ALARMAS COMUNITARIAS EN EL SECTOR DE LA JUNTA DE VECINOS JOSE MIGUEL CARRERA N°16</v>
          </cell>
          <cell r="BV73">
            <v>0</v>
          </cell>
          <cell r="BW73">
            <v>8000000</v>
          </cell>
          <cell r="BX73">
            <v>0</v>
          </cell>
          <cell r="BY73">
            <v>0</v>
          </cell>
          <cell r="BZ73">
            <v>8000000</v>
          </cell>
          <cell r="CA73">
            <v>0</v>
          </cell>
          <cell r="CB73" t="str">
            <v>LIDESEM LTDA</v>
          </cell>
          <cell r="CC73" t="str">
            <v>JORGE CELIS</v>
          </cell>
          <cell r="CD73">
            <v>7852500</v>
          </cell>
          <cell r="CE73" t="str">
            <v>SI</v>
          </cell>
          <cell r="CF73">
            <v>0</v>
          </cell>
          <cell r="CG73">
            <v>0</v>
          </cell>
          <cell r="CH73">
            <v>0</v>
          </cell>
          <cell r="CI73" t="str">
            <v>ADMISIBLE</v>
          </cell>
          <cell r="CJ73" t="str">
            <v>SIN OBSERVACIONES DE ADMISIBILIDAD</v>
          </cell>
          <cell r="CK73">
            <v>0</v>
          </cell>
          <cell r="CL73">
            <v>0</v>
          </cell>
          <cell r="CM73">
            <v>0</v>
          </cell>
          <cell r="CN73" t="str">
            <v>NO</v>
          </cell>
          <cell r="CO73">
            <v>0</v>
          </cell>
          <cell r="CP73">
            <v>0</v>
          </cell>
          <cell r="CQ73" t="str">
            <v>NO</v>
          </cell>
          <cell r="CR73" t="str">
            <v>MIGUEL REBORIDO</v>
          </cell>
          <cell r="CS73" t="str">
            <v>1. ADJUNTAR COMPROMISO DE LAS INSTITUCIONES QUE REALIZARÁN CAPACITACIÓN EN MATERIA DE PREVENCIÓN Y SEGURIDAD CIUDADANA. 
2. LA CARTA DE COMPROMISO DEL EQUIPO DE TRABAJO ESTA FIRMADA DE MANERA COLECTIVA. ( UNA SOLA ) MISMO EQUIPO EJECUTOR QUE EL 45 Y 54</v>
          </cell>
          <cell r="CT73" t="str">
            <v>SITUACIONAL</v>
          </cell>
          <cell r="CU73" t="str">
            <v>Iquique</v>
          </cell>
          <cell r="CV73">
            <v>8000000</v>
          </cell>
          <cell r="CW73">
            <v>8000000</v>
          </cell>
          <cell r="CX73">
            <v>0</v>
          </cell>
          <cell r="CY73">
            <v>0.70950000000000002</v>
          </cell>
          <cell r="CZ73" t="str">
            <v>ELEGIBLE</v>
          </cell>
          <cell r="DA73">
            <v>0</v>
          </cell>
          <cell r="DB73">
            <v>8000000</v>
          </cell>
          <cell r="DC73">
            <v>8000000</v>
          </cell>
          <cell r="DD73">
            <v>0</v>
          </cell>
          <cell r="DE73" t="str">
            <v>ADJUDICADO</v>
          </cell>
          <cell r="DF73">
            <v>0</v>
          </cell>
          <cell r="DG73" t="str">
            <v/>
          </cell>
          <cell r="DH73">
            <v>8000000</v>
          </cell>
          <cell r="DI73">
            <v>0</v>
          </cell>
          <cell r="DJ73" t="str">
            <v>ENTREGADO</v>
          </cell>
          <cell r="DK73">
            <v>0</v>
          </cell>
          <cell r="DL73">
            <v>0</v>
          </cell>
          <cell r="DM73">
            <v>0</v>
          </cell>
          <cell r="DN73">
            <v>65</v>
          </cell>
          <cell r="DO73" t="str">
            <v>ENTREGADO</v>
          </cell>
          <cell r="DP73">
            <v>0</v>
          </cell>
          <cell r="DQ73">
            <v>0</v>
          </cell>
        </row>
        <row r="74">
          <cell r="D74">
            <v>66</v>
          </cell>
          <cell r="E74" t="str">
            <v>65.085.401-2</v>
          </cell>
          <cell r="F74" t="str">
            <v>CAMRAS JARDINES DEL DESIERTO</v>
          </cell>
          <cell r="G74" t="str">
            <v>JUNTA DE VECINOS JARDINES DEL DESIERTO</v>
          </cell>
          <cell r="H74" t="str">
            <v>HABILITADO</v>
          </cell>
          <cell r="I74" t="str">
            <v>Validada</v>
          </cell>
          <cell r="J74">
            <v>42866.432928240742</v>
          </cell>
          <cell r="K74">
            <v>42974</v>
          </cell>
          <cell r="L74" t="str">
            <v>DIRECTIVA ESTÁ POR VENCER</v>
          </cell>
          <cell r="M74" t="str">
            <v>DIRECTIVA VENCE EL MES  8</v>
          </cell>
          <cell r="N74" t="str">
            <v>OK</v>
          </cell>
          <cell r="O74">
            <v>0</v>
          </cell>
          <cell r="P74">
            <v>66</v>
          </cell>
          <cell r="Q74">
            <v>0</v>
          </cell>
          <cell r="R74" t="str">
            <v>Jardines del desierto 3598</v>
          </cell>
          <cell r="S74" t="str">
            <v>Iquique</v>
          </cell>
          <cell r="T74" t="str">
            <v>Alto Hospicio</v>
          </cell>
          <cell r="U74">
            <v>0</v>
          </cell>
          <cell r="V74">
            <v>950206156</v>
          </cell>
          <cell r="W74" t="str">
            <v>jvjardinesdeldesierto@gmail.com</v>
          </cell>
          <cell r="X74">
            <v>0</v>
          </cell>
          <cell r="Y74">
            <v>41878</v>
          </cell>
          <cell r="Z74">
            <v>42974</v>
          </cell>
          <cell r="AA74">
            <v>41800</v>
          </cell>
          <cell r="AB74">
            <v>6219965401005</v>
          </cell>
          <cell r="AC74" t="str">
            <v>Junta de vecinos jardines del desierto</v>
          </cell>
          <cell r="AD74" t="str">
            <v>BANCO ESTADO DE CHILE</v>
          </cell>
          <cell r="AE74" t="str">
            <v>CHEQUERA ELECTRONICA/ CUENTA VISTA</v>
          </cell>
          <cell r="AF74">
            <v>0</v>
          </cell>
          <cell r="AG74" t="str">
            <v>HABILITADO</v>
          </cell>
          <cell r="AH74" t="str">
            <v>Jeannette Maldonado Vasquez</v>
          </cell>
          <cell r="AI74" t="str">
            <v>9.117.698-k</v>
          </cell>
          <cell r="AJ74" t="str">
            <v>Jardines del desierto 3598</v>
          </cell>
          <cell r="AK74">
            <v>0</v>
          </cell>
          <cell r="AL74">
            <v>950206156</v>
          </cell>
          <cell r="AM74" t="str">
            <v>juanmagna@gmail.com</v>
          </cell>
          <cell r="AN74" t="str">
            <v xml:space="preserve"> </v>
          </cell>
          <cell r="AO74" t="str">
            <v>NO</v>
          </cell>
          <cell r="AP74">
            <v>0</v>
          </cell>
          <cell r="AQ74" t="str">
            <v>HABILITADO</v>
          </cell>
          <cell r="AR74" t="str">
            <v>JEANNETTE MALDONADO VASQUEZ</v>
          </cell>
          <cell r="AS74" t="str">
            <v>9.117.698-K</v>
          </cell>
          <cell r="AT74">
            <v>0</v>
          </cell>
          <cell r="AU74">
            <v>0</v>
          </cell>
          <cell r="AV74">
            <v>0</v>
          </cell>
          <cell r="AW74">
            <v>0</v>
          </cell>
          <cell r="AX74">
            <v>0</v>
          </cell>
          <cell r="AY74" t="str">
            <v>NO</v>
          </cell>
          <cell r="AZ74">
            <v>0</v>
          </cell>
          <cell r="BA74">
            <v>0</v>
          </cell>
          <cell r="BB74">
            <v>0</v>
          </cell>
          <cell r="BC74">
            <v>0</v>
          </cell>
          <cell r="BD74">
            <v>0</v>
          </cell>
          <cell r="BE74">
            <v>0</v>
          </cell>
          <cell r="BF74">
            <v>0</v>
          </cell>
          <cell r="BG74">
            <v>0</v>
          </cell>
          <cell r="BH74" t="str">
            <v>IQUIQUE</v>
          </cell>
          <cell r="BI74" t="str">
            <v>ALTO HOSPICIO</v>
          </cell>
          <cell r="BJ74">
            <v>0</v>
          </cell>
          <cell r="BK74">
            <v>0</v>
          </cell>
          <cell r="BL74">
            <v>0</v>
          </cell>
          <cell r="BM74" t="e">
            <v>#DIV/0!</v>
          </cell>
          <cell r="BN74" t="str">
            <v>NUEVO</v>
          </cell>
          <cell r="BO74" t="str">
            <v>SITUACIONAL</v>
          </cell>
          <cell r="BP74" t="str">
            <v>CAMARAS</v>
          </cell>
          <cell r="BQ74">
            <v>0</v>
          </cell>
          <cell r="BR74">
            <v>6</v>
          </cell>
          <cell r="BS74">
            <v>43009</v>
          </cell>
          <cell r="BT74">
            <v>43191</v>
          </cell>
          <cell r="BU74" t="str">
            <v>Reducir los indices de delincuencia, victimización y minimizar los factores de riesgo en la población de esta junta de vecinos, a través de la instalación de un sistema autónomo de cámaras de televigilancia vecinal. 15 CÁMARAS</v>
          </cell>
          <cell r="BV74">
            <v>0</v>
          </cell>
          <cell r="BW74">
            <v>8000000</v>
          </cell>
          <cell r="BX74">
            <v>0</v>
          </cell>
          <cell r="BY74">
            <v>0</v>
          </cell>
          <cell r="BZ74">
            <v>8000000</v>
          </cell>
          <cell r="CA74">
            <v>0</v>
          </cell>
          <cell r="CB74" t="str">
            <v>LIDESEM LTDA</v>
          </cell>
          <cell r="CC74" t="str">
            <v>JORGE CELIS</v>
          </cell>
          <cell r="CD74">
            <v>7852500</v>
          </cell>
          <cell r="CE74" t="str">
            <v>SI</v>
          </cell>
          <cell r="CF74" t="str">
            <v>INCOMPLETO</v>
          </cell>
          <cell r="CG74">
            <v>0</v>
          </cell>
          <cell r="CH74">
            <v>0</v>
          </cell>
          <cell r="CI74" t="str">
            <v>ADMISIBLE</v>
          </cell>
          <cell r="CJ74" t="str">
            <v>SIN OBSERVACIONES DE ADMISIBILIDAD</v>
          </cell>
          <cell r="CK74" t="str">
            <v>ANEXO 23 SIN REQUERIMIENTOS TECNICOS PERTENECIENTES A ALTO HOSPICIO</v>
          </cell>
          <cell r="CL74">
            <v>0</v>
          </cell>
          <cell r="CM74">
            <v>0</v>
          </cell>
          <cell r="CN74" t="str">
            <v>NO</v>
          </cell>
          <cell r="CO74">
            <v>0</v>
          </cell>
          <cell r="CP74">
            <v>0</v>
          </cell>
          <cell r="CQ74" t="str">
            <v>NO</v>
          </cell>
          <cell r="CR74" t="str">
            <v>JORGE ESCALONA</v>
          </cell>
          <cell r="CS74" t="str">
            <v xml:space="preserve">1. DE ADJUDICAR DEBE INCORPORAR PANTALLA O MONITOR DE LAS CAMARAS, LA CUAL DEBE QUEDAR EN PROPIEDAD DE LA INSTITUCIÓN.  
</v>
          </cell>
          <cell r="CT74" t="str">
            <v>SITUACIONAL</v>
          </cell>
          <cell r="CU74" t="str">
            <v>Iquique</v>
          </cell>
          <cell r="CV74">
            <v>8000000</v>
          </cell>
          <cell r="CW74">
            <v>8000000</v>
          </cell>
          <cell r="CX74">
            <v>0</v>
          </cell>
          <cell r="CY74">
            <v>0.70500000000000007</v>
          </cell>
          <cell r="CZ74" t="str">
            <v>ELEGIBLE</v>
          </cell>
          <cell r="DA74">
            <v>0</v>
          </cell>
          <cell r="DB74">
            <v>8000000</v>
          </cell>
          <cell r="DC74">
            <v>8000000</v>
          </cell>
          <cell r="DD74">
            <v>0</v>
          </cell>
          <cell r="DE74" t="str">
            <v>ADJUDICADO</v>
          </cell>
          <cell r="DF74">
            <v>0</v>
          </cell>
          <cell r="DG74" t="str">
            <v/>
          </cell>
          <cell r="DH74">
            <v>8000000</v>
          </cell>
          <cell r="DI74">
            <v>0</v>
          </cell>
          <cell r="DJ74" t="str">
            <v>ENTREGADO</v>
          </cell>
          <cell r="DK74">
            <v>0</v>
          </cell>
          <cell r="DL74">
            <v>0</v>
          </cell>
          <cell r="DM74">
            <v>0</v>
          </cell>
          <cell r="DN74">
            <v>66</v>
          </cell>
          <cell r="DO74" t="str">
            <v>ENTREGADO</v>
          </cell>
          <cell r="DP74">
            <v>0</v>
          </cell>
          <cell r="DQ74">
            <v>0</v>
          </cell>
        </row>
        <row r="75">
          <cell r="D75">
            <v>67</v>
          </cell>
          <cell r="E75" t="str">
            <v>65.039.760-6</v>
          </cell>
          <cell r="F75" t="str">
            <v>ILUMINACIÓN CANCHA LIGA DEPORTIVA CODEI IQUIQUE</v>
          </cell>
          <cell r="G75" t="str">
            <v>LIGA DEPORTIVA CODEI IQUIQUE</v>
          </cell>
          <cell r="H75" t="str">
            <v>HABILITADO</v>
          </cell>
          <cell r="I75" t="str">
            <v>Validada</v>
          </cell>
          <cell r="J75">
            <v>42836.433449074073</v>
          </cell>
          <cell r="K75">
            <v>43429</v>
          </cell>
          <cell r="L75" t="str">
            <v>DIRECTIVA VIGENTE</v>
          </cell>
          <cell r="M75" t="str">
            <v>OK</v>
          </cell>
          <cell r="N75" t="str">
            <v>OK</v>
          </cell>
          <cell r="O75">
            <v>0</v>
          </cell>
          <cell r="P75">
            <v>67</v>
          </cell>
          <cell r="Q75">
            <v>0</v>
          </cell>
          <cell r="R75" t="str">
            <v>MANUEL CASTRO RAMOS/ RANCAGUA</v>
          </cell>
          <cell r="S75" t="str">
            <v>Iquique</v>
          </cell>
          <cell r="T75" t="str">
            <v>Iquique</v>
          </cell>
          <cell r="U75">
            <v>572452297</v>
          </cell>
          <cell r="V75">
            <v>961592357</v>
          </cell>
          <cell r="W75" t="str">
            <v>PRESIDENTE@CODEI.CL</v>
          </cell>
          <cell r="X75">
            <v>0</v>
          </cell>
          <cell r="Y75">
            <v>41937</v>
          </cell>
          <cell r="Z75">
            <v>43429</v>
          </cell>
          <cell r="AA75">
            <v>40107</v>
          </cell>
          <cell r="AB75">
            <v>62561815</v>
          </cell>
          <cell r="AC75" t="str">
            <v>LIGA DEPORTIVA CODEI</v>
          </cell>
          <cell r="AD75" t="str">
            <v>BANCO SANTANDER-CHILE</v>
          </cell>
          <cell r="AE75" t="str">
            <v>CUENTA CORRIENTE</v>
          </cell>
          <cell r="AF75">
            <v>0</v>
          </cell>
          <cell r="AG75" t="str">
            <v>HABILITADO</v>
          </cell>
          <cell r="AH75" t="str">
            <v>GERMAN ALEJANDRO VERGARA RODRIGUEZ</v>
          </cell>
          <cell r="AI75" t="str">
            <v>11.618.807-4</v>
          </cell>
          <cell r="AJ75" t="str">
            <v>AVENIDA FRANCISCO BILBAO 3738</v>
          </cell>
          <cell r="AK75">
            <v>572452297</v>
          </cell>
          <cell r="AL75">
            <v>961592357</v>
          </cell>
          <cell r="AM75" t="str">
            <v>PRESIDENTE@CODEI.CL</v>
          </cell>
          <cell r="AN75" t="str">
            <v xml:space="preserve"> </v>
          </cell>
          <cell r="AO75" t="str">
            <v>NO</v>
          </cell>
          <cell r="AP75">
            <v>0</v>
          </cell>
          <cell r="AQ75" t="str">
            <v>HABILITADO</v>
          </cell>
          <cell r="AR75" t="str">
            <v>MANUEL PATRICIO MEZA HERERA</v>
          </cell>
          <cell r="AS75" t="str">
            <v>7.512.320-5</v>
          </cell>
          <cell r="AT75">
            <v>0</v>
          </cell>
          <cell r="AU75">
            <v>0</v>
          </cell>
          <cell r="AV75">
            <v>0</v>
          </cell>
          <cell r="AW75">
            <v>0</v>
          </cell>
          <cell r="AX75">
            <v>0</v>
          </cell>
          <cell r="AY75" t="str">
            <v>NO</v>
          </cell>
          <cell r="AZ75">
            <v>0</v>
          </cell>
          <cell r="BA75">
            <v>0</v>
          </cell>
          <cell r="BB75">
            <v>0</v>
          </cell>
          <cell r="BC75">
            <v>0</v>
          </cell>
          <cell r="BD75">
            <v>0</v>
          </cell>
          <cell r="BE75">
            <v>0</v>
          </cell>
          <cell r="BF75">
            <v>0</v>
          </cell>
          <cell r="BG75">
            <v>0</v>
          </cell>
          <cell r="BH75" t="str">
            <v>IQUIQUE</v>
          </cell>
          <cell r="BI75" t="str">
            <v>IQUIQUE</v>
          </cell>
          <cell r="BJ75">
            <v>0</v>
          </cell>
          <cell r="BK75">
            <v>0</v>
          </cell>
          <cell r="BL75">
            <v>0</v>
          </cell>
          <cell r="BM75" t="e">
            <v>#DIV/0!</v>
          </cell>
          <cell r="BN75" t="str">
            <v>NUEVO</v>
          </cell>
          <cell r="BO75" t="str">
            <v>SITUACIONAL</v>
          </cell>
          <cell r="BP75" t="str">
            <v>ILUMINACIÓN</v>
          </cell>
          <cell r="BQ75">
            <v>0</v>
          </cell>
          <cell r="BR75" t="str">
            <v>INGRESAR SOLO NUMERO DE CANTIDAD DE MESES A EJECUTAR</v>
          </cell>
          <cell r="BS75" t="str">
            <v>INGRESAR FECHA</v>
          </cell>
          <cell r="BT75" t="e">
            <v>#VALUE!</v>
          </cell>
          <cell r="BU75" t="str">
            <v>DOTAR DE ILUMINACION SOLAR FOTOVOLTAICA EL AREA DE LAS CANCHAS DE LA LIGA DEPORTIVA CODEI</v>
          </cell>
          <cell r="BV75">
            <v>0</v>
          </cell>
          <cell r="BW75">
            <v>19400000</v>
          </cell>
          <cell r="BX75">
            <v>0</v>
          </cell>
          <cell r="BY75">
            <v>0</v>
          </cell>
          <cell r="BZ75">
            <v>19400000</v>
          </cell>
          <cell r="CA75">
            <v>0</v>
          </cell>
          <cell r="CB75" t="str">
            <v>VALVEL</v>
          </cell>
          <cell r="CC75" t="str">
            <v>HERNAN CORROTEA OLIVARES</v>
          </cell>
          <cell r="CD75">
            <v>0</v>
          </cell>
          <cell r="CE75" t="str">
            <v>SI</v>
          </cell>
          <cell r="CF75">
            <v>0</v>
          </cell>
          <cell r="CG75">
            <v>0</v>
          </cell>
          <cell r="CH75">
            <v>0</v>
          </cell>
          <cell r="CI75" t="str">
            <v>ADMISIBLE</v>
          </cell>
          <cell r="CJ75" t="str">
            <v>SIN OBSERVACIONES DE ADMISIBILIDAD</v>
          </cell>
          <cell r="CK75">
            <v>0</v>
          </cell>
          <cell r="CL75">
            <v>0</v>
          </cell>
          <cell r="CM75">
            <v>0</v>
          </cell>
          <cell r="CN75" t="str">
            <v>NO</v>
          </cell>
          <cell r="CO75">
            <v>0</v>
          </cell>
          <cell r="CP75">
            <v>0</v>
          </cell>
          <cell r="CQ75" t="str">
            <v>NO</v>
          </cell>
          <cell r="CR75" t="str">
            <v>MIGUEL REBORIDO</v>
          </cell>
          <cell r="CS75" t="str">
            <v>1. VALVEL LTDA LA MISMA  EMPRESA EJECUTORA QUE EL PROYECTO N°12 PARA ESTA INICIATIVA. 
2. ADJUNTAR CURRICULUMS Y CERTIFICADO DE ESTUDIOS PARA EL EQUIPO DE TRABAJO . 
3. DEBE AJUSTAR FECHA DE EJECUCIÓN.
4. CALCULO LUMINICO CON FALTA DE INFORMACIÓN.
5. NO INCORPORA UN DIAGNOSTICO DEL PROYECTO ANTERIOR, RESPECTO A LAS LUMINARIAS QUE YA EXISTEN.</v>
          </cell>
          <cell r="CT75" t="str">
            <v>SITUACIONAL</v>
          </cell>
          <cell r="CU75" t="str">
            <v>Iquique</v>
          </cell>
          <cell r="CV75">
            <v>19400000</v>
          </cell>
          <cell r="CW75">
            <v>19400000</v>
          </cell>
          <cell r="CX75">
            <v>0</v>
          </cell>
          <cell r="CY75">
            <v>0.70199999999999996</v>
          </cell>
          <cell r="CZ75" t="str">
            <v>ELEGIBLE</v>
          </cell>
          <cell r="DA75">
            <v>0</v>
          </cell>
          <cell r="DB75">
            <v>19400000</v>
          </cell>
          <cell r="DC75">
            <v>15930020</v>
          </cell>
          <cell r="DD75">
            <v>3469980</v>
          </cell>
          <cell r="DE75" t="str">
            <v>ADJUDICADO</v>
          </cell>
          <cell r="DF75">
            <v>0</v>
          </cell>
          <cell r="DG75" t="str">
            <v/>
          </cell>
          <cell r="DH75">
            <v>15930020</v>
          </cell>
          <cell r="DI75">
            <v>0</v>
          </cell>
          <cell r="DJ75" t="str">
            <v>ENTREGADO</v>
          </cell>
          <cell r="DK75">
            <v>0</v>
          </cell>
          <cell r="DL75">
            <v>0</v>
          </cell>
          <cell r="DM75">
            <v>0</v>
          </cell>
          <cell r="DN75">
            <v>67</v>
          </cell>
          <cell r="DO75" t="str">
            <v>ENTREGADO</v>
          </cell>
          <cell r="DP75">
            <v>0</v>
          </cell>
          <cell r="DQ75">
            <v>0</v>
          </cell>
        </row>
        <row r="76">
          <cell r="D76">
            <v>68</v>
          </cell>
          <cell r="E76" t="str">
            <v>65.918.070-7</v>
          </cell>
          <cell r="F76" t="str">
            <v>SISTEMA DE ENERGÍA FOTOVOLTAICA PARA MEJORAR LA SEGURIDAD Y CALIDAD DE VIDA DEL PUEBLO DE CARAGUANO</v>
          </cell>
          <cell r="G76" t="str">
            <v>COMUNIDAD INDIGENA AYMARA CARAGUANO CHARVINTO</v>
          </cell>
          <cell r="H76" t="str">
            <v>HABILITADO</v>
          </cell>
          <cell r="I76" t="str">
            <v>Validada</v>
          </cell>
          <cell r="J76">
            <v>42842.664768518516</v>
          </cell>
          <cell r="K76">
            <v>43477</v>
          </cell>
          <cell r="L76" t="str">
            <v>DIRECTIVA VIGENTE</v>
          </cell>
          <cell r="M76" t="str">
            <v>OK</v>
          </cell>
          <cell r="N76" t="str">
            <v>OK</v>
          </cell>
          <cell r="O76">
            <v>0</v>
          </cell>
          <cell r="P76">
            <v>68</v>
          </cell>
          <cell r="Q76">
            <v>0</v>
          </cell>
          <cell r="R76" t="str">
            <v>CATALINA RIOS 4053</v>
          </cell>
          <cell r="S76" t="str">
            <v>Iquique</v>
          </cell>
          <cell r="T76" t="str">
            <v>Alto Hospicio</v>
          </cell>
          <cell r="U76">
            <v>0</v>
          </cell>
          <cell r="V76">
            <v>973261989</v>
          </cell>
          <cell r="W76" t="str">
            <v>SEALEXIS2204@GMAIL.COM</v>
          </cell>
          <cell r="X76">
            <v>0</v>
          </cell>
          <cell r="Y76">
            <v>42747</v>
          </cell>
          <cell r="Z76">
            <v>43477</v>
          </cell>
          <cell r="AA76">
            <v>37795</v>
          </cell>
          <cell r="AB76">
            <v>1365941730</v>
          </cell>
          <cell r="AC76" t="str">
            <v>COMUNIDAD INDIGENA AYMARA CARAGUANO CHARVINTO</v>
          </cell>
          <cell r="AD76" t="str">
            <v>BANCO ESTADO DE CHILE</v>
          </cell>
          <cell r="AE76" t="str">
            <v>CUENTA DE AHORROS</v>
          </cell>
          <cell r="AF76">
            <v>0</v>
          </cell>
          <cell r="AG76" t="str">
            <v>HABILITADO</v>
          </cell>
          <cell r="AH76" t="str">
            <v>SERGIO ALEXIS MAMANI GARCIA</v>
          </cell>
          <cell r="AI76" t="str">
            <v>12.937.530-2</v>
          </cell>
          <cell r="AJ76" t="str">
            <v>CATALINA DE LOS RIOS 4053</v>
          </cell>
          <cell r="AK76">
            <v>0</v>
          </cell>
          <cell r="AL76">
            <v>973261989</v>
          </cell>
          <cell r="AM76" t="str">
            <v>SEALEXIS2204@GMAIL.COM</v>
          </cell>
          <cell r="AN76" t="str">
            <v xml:space="preserve"> </v>
          </cell>
          <cell r="AO76" t="str">
            <v>NO</v>
          </cell>
          <cell r="AP76">
            <v>0</v>
          </cell>
          <cell r="AQ76" t="str">
            <v>HABILITADO</v>
          </cell>
          <cell r="AR76" t="str">
            <v>SERGIO ALEXIS MAMANI GARCIA</v>
          </cell>
          <cell r="AS76" t="str">
            <v>12.937.530-2</v>
          </cell>
          <cell r="AT76">
            <v>0</v>
          </cell>
          <cell r="AU76">
            <v>0</v>
          </cell>
          <cell r="AV76">
            <v>0</v>
          </cell>
          <cell r="AW76">
            <v>0</v>
          </cell>
          <cell r="AX76">
            <v>0</v>
          </cell>
          <cell r="AY76" t="str">
            <v>NO</v>
          </cell>
          <cell r="AZ76">
            <v>0</v>
          </cell>
          <cell r="BA76" t="str">
            <v>RODRIGO SIRANO VASQUEZ</v>
          </cell>
          <cell r="BB76" t="str">
            <v>15.603.681-1</v>
          </cell>
          <cell r="BC76">
            <v>0</v>
          </cell>
          <cell r="BD76">
            <v>0</v>
          </cell>
          <cell r="BE76">
            <v>0</v>
          </cell>
          <cell r="BF76">
            <v>0</v>
          </cell>
          <cell r="BG76">
            <v>0</v>
          </cell>
          <cell r="BH76" t="str">
            <v>TAMARUGAL</v>
          </cell>
          <cell r="BI76" t="str">
            <v>COLCHANE</v>
          </cell>
          <cell r="BJ76">
            <v>0</v>
          </cell>
          <cell r="BK76">
            <v>0</v>
          </cell>
          <cell r="BL76">
            <v>0</v>
          </cell>
          <cell r="BM76" t="e">
            <v>#DIV/0!</v>
          </cell>
          <cell r="BN76" t="str">
            <v>NUEVO</v>
          </cell>
          <cell r="BO76" t="str">
            <v>SITUACIONAL</v>
          </cell>
          <cell r="BP76" t="str">
            <v>ILUMINACIÓN</v>
          </cell>
          <cell r="BQ76">
            <v>0</v>
          </cell>
          <cell r="BR76" t="str">
            <v>INGRESAR SOLO NUMERO DE CANTIDAD DE MESES A EJECUTAR</v>
          </cell>
          <cell r="BS76" t="str">
            <v>INGRESAR FECHA</v>
          </cell>
          <cell r="BT76" t="e">
            <v>#VALUE!</v>
          </cell>
          <cell r="BU76" t="str">
            <v>IMPLEMENTAR LUMINARIAS SOLARES EN ESPACIOS PUBLICOS DE LA LOCALIDAD DE CARAGUANO</v>
          </cell>
          <cell r="BV76">
            <v>0</v>
          </cell>
          <cell r="BW76">
            <v>19994653</v>
          </cell>
          <cell r="BX76">
            <v>0</v>
          </cell>
          <cell r="BY76">
            <v>0</v>
          </cell>
          <cell r="BZ76">
            <v>19994653</v>
          </cell>
          <cell r="CA76">
            <v>0</v>
          </cell>
          <cell r="CB76" t="str">
            <v>SEG PROYECT</v>
          </cell>
          <cell r="CC76" t="str">
            <v>FRANCISCO BARREDA</v>
          </cell>
          <cell r="CD76">
            <v>15415855</v>
          </cell>
          <cell r="CE76" t="str">
            <v>NO</v>
          </cell>
          <cell r="CF76">
            <v>0</v>
          </cell>
          <cell r="CG76">
            <v>0</v>
          </cell>
          <cell r="CH76">
            <v>0</v>
          </cell>
          <cell r="CI76" t="str">
            <v>ADMISIBLE</v>
          </cell>
          <cell r="CJ76" t="str">
            <v>SIN OBSERVACIONES DE ADMISIBILIDAD</v>
          </cell>
          <cell r="CK76" t="str">
            <v>COTIZACIONES</v>
          </cell>
          <cell r="CL76">
            <v>0</v>
          </cell>
          <cell r="CM76">
            <v>0</v>
          </cell>
          <cell r="CN76" t="str">
            <v>NO</v>
          </cell>
          <cell r="CO76">
            <v>0</v>
          </cell>
          <cell r="CP76">
            <v>0</v>
          </cell>
          <cell r="CQ76" t="str">
            <v>NO</v>
          </cell>
          <cell r="CR76" t="str">
            <v>RENE LAMBERT</v>
          </cell>
          <cell r="CS76" t="str">
            <v>1. DE ADJUDICARSE DEBEN ADJUNTAR EL CALCULO LUMINICO
2. DE ADJUDICAR DEBE INGRESAR LAS COTIZACIONES DE LA INVERSIÓN, SEGÚN LO ACORDADO POR LA COMISIÓN DE ADMISIBILIDAD, AL MOMENTO PREVIO A LA FIRMA DE CONVENIO.</v>
          </cell>
          <cell r="CT76" t="str">
            <v>SITUACIONAL</v>
          </cell>
          <cell r="CU76" t="str">
            <v>Iquique</v>
          </cell>
          <cell r="CV76">
            <v>19994653</v>
          </cell>
          <cell r="CW76">
            <v>19994653</v>
          </cell>
          <cell r="CX76">
            <v>0</v>
          </cell>
          <cell r="CY76">
            <v>0.81950000000000012</v>
          </cell>
          <cell r="CZ76" t="str">
            <v>ELEGIBLE</v>
          </cell>
          <cell r="DA76">
            <v>0</v>
          </cell>
          <cell r="DB76">
            <v>19994653</v>
          </cell>
          <cell r="DC76">
            <v>19994653</v>
          </cell>
          <cell r="DD76">
            <v>0</v>
          </cell>
          <cell r="DE76" t="str">
            <v>NO ADJUDICADO</v>
          </cell>
          <cell r="DF76">
            <v>0</v>
          </cell>
          <cell r="DG76" t="str">
            <v/>
          </cell>
          <cell r="DH76" t="str">
            <v/>
          </cell>
          <cell r="DI76">
            <v>0</v>
          </cell>
          <cell r="DJ76">
            <v>0</v>
          </cell>
          <cell r="DK76">
            <v>0</v>
          </cell>
          <cell r="DL76">
            <v>0</v>
          </cell>
          <cell r="DM76">
            <v>0</v>
          </cell>
          <cell r="DN76">
            <v>68</v>
          </cell>
          <cell r="DO76" t="str">
            <v>NO ADJUDICADO</v>
          </cell>
          <cell r="DP76">
            <v>0</v>
          </cell>
          <cell r="DQ76">
            <v>0</v>
          </cell>
        </row>
        <row r="77">
          <cell r="D77">
            <v>69</v>
          </cell>
          <cell r="E77" t="str">
            <v>65.450.210-2</v>
          </cell>
          <cell r="F77" t="str">
            <v>GRANADEROS SEGURIDAD MAS SEGURIDAD CON CAMARAS</v>
          </cell>
          <cell r="G77" t="str">
            <v>JUNTA DE VECINOS GRANADEROS N46</v>
          </cell>
          <cell r="H77" t="str">
            <v>HABILITADO</v>
          </cell>
          <cell r="I77" t="str">
            <v>Validada</v>
          </cell>
          <cell r="J77">
            <v>42877.694837962961</v>
          </cell>
          <cell r="K77">
            <v>42733</v>
          </cell>
          <cell r="L77" t="str">
            <v>DIRECTIVA VIGENTE</v>
          </cell>
          <cell r="M77" t="str">
            <v>OK</v>
          </cell>
          <cell r="N77" t="str">
            <v>OK</v>
          </cell>
          <cell r="O77">
            <v>0</v>
          </cell>
          <cell r="P77">
            <v>69</v>
          </cell>
          <cell r="Q77">
            <v>0</v>
          </cell>
          <cell r="R77" t="str">
            <v>Arturo Fernández 1994</v>
          </cell>
          <cell r="S77" t="str">
            <v>Iquique</v>
          </cell>
          <cell r="T77" t="str">
            <v>Iquique</v>
          </cell>
          <cell r="U77">
            <v>572473678</v>
          </cell>
          <cell r="V77">
            <v>71309536</v>
          </cell>
          <cell r="W77" t="str">
            <v>granaderos_n46@hotmail.com</v>
          </cell>
          <cell r="X77">
            <v>0</v>
          </cell>
          <cell r="Y77">
            <v>41637</v>
          </cell>
          <cell r="Z77">
            <v>42733</v>
          </cell>
          <cell r="AA77">
            <v>32889</v>
          </cell>
          <cell r="AB77">
            <v>1365685580</v>
          </cell>
          <cell r="AC77" t="str">
            <v>JUNTA DE VECINOS GRANADEROS N 46</v>
          </cell>
          <cell r="AD77" t="str">
            <v>BANCO ESTADO DE CHILE</v>
          </cell>
          <cell r="AE77" t="str">
            <v>CUENTA DE AHORROS</v>
          </cell>
          <cell r="AF77">
            <v>0</v>
          </cell>
          <cell r="AG77" t="str">
            <v>HABILITADO</v>
          </cell>
          <cell r="AH77" t="str">
            <v>Regina Vera Farias</v>
          </cell>
          <cell r="AI77" t="str">
            <v>5.535.369-7</v>
          </cell>
          <cell r="AJ77" t="str">
            <v>Juan Martinez 1843</v>
          </cell>
          <cell r="AK77">
            <v>572474378</v>
          </cell>
          <cell r="AL77">
            <v>71309536</v>
          </cell>
          <cell r="AM77" t="str">
            <v>rvf1945@gmail.com</v>
          </cell>
          <cell r="AN77" t="str">
            <v xml:space="preserve"> </v>
          </cell>
          <cell r="AO77" t="str">
            <v>NO</v>
          </cell>
          <cell r="AP77">
            <v>0</v>
          </cell>
          <cell r="AQ77" t="str">
            <v>HABILITADO</v>
          </cell>
          <cell r="AR77" t="str">
            <v>ADRIANA RUTH RICHARD NAREA</v>
          </cell>
          <cell r="AS77" t="str">
            <v>5.906.479-7</v>
          </cell>
          <cell r="AT77" t="str">
            <v>THOMAS BONILLA 1017</v>
          </cell>
          <cell r="AU77">
            <v>2473678</v>
          </cell>
          <cell r="AV77">
            <v>0</v>
          </cell>
          <cell r="AW77" t="str">
            <v>J.VGRANADEROS@GMAIL.COM</v>
          </cell>
          <cell r="AX77">
            <v>0</v>
          </cell>
          <cell r="AY77" t="str">
            <v>NO</v>
          </cell>
          <cell r="AZ77">
            <v>0</v>
          </cell>
          <cell r="BA77">
            <v>0</v>
          </cell>
          <cell r="BB77">
            <v>0</v>
          </cell>
          <cell r="BC77">
            <v>0</v>
          </cell>
          <cell r="BD77">
            <v>0</v>
          </cell>
          <cell r="BE77">
            <v>0</v>
          </cell>
          <cell r="BF77">
            <v>0</v>
          </cell>
          <cell r="BG77">
            <v>0</v>
          </cell>
          <cell r="BH77" t="str">
            <v>IQUIQUE</v>
          </cell>
          <cell r="BI77" t="str">
            <v>IQUIQUE</v>
          </cell>
          <cell r="BJ77" t="str">
            <v>IQUIQUE</v>
          </cell>
          <cell r="BK77">
            <v>1600</v>
          </cell>
          <cell r="BL77">
            <v>2500</v>
          </cell>
          <cell r="BM77">
            <v>0</v>
          </cell>
          <cell r="BN77" t="str">
            <v>NUEVO</v>
          </cell>
          <cell r="BO77" t="str">
            <v>SITUACIONAL</v>
          </cell>
          <cell r="BP77" t="str">
            <v>CAMARAS</v>
          </cell>
          <cell r="BQ77">
            <v>0</v>
          </cell>
          <cell r="BR77">
            <v>6</v>
          </cell>
          <cell r="BS77">
            <v>42917</v>
          </cell>
          <cell r="BT77">
            <v>43101</v>
          </cell>
          <cell r="BU77" t="str">
            <v>INSTALACIÓN DE CAMARAS DE VIGILANCIA PARA DISMINUIR LA VICTIMIZACIÓN Y PERCEPCIÓN DE INSEGURIDAD.</v>
          </cell>
          <cell r="BV77">
            <v>0</v>
          </cell>
          <cell r="BW77">
            <v>8000000</v>
          </cell>
          <cell r="BX77">
            <v>0</v>
          </cell>
          <cell r="BY77">
            <v>0</v>
          </cell>
          <cell r="BZ77">
            <v>8000000</v>
          </cell>
          <cell r="CA77">
            <v>0</v>
          </cell>
          <cell r="CB77" t="str">
            <v>VISIONARIA</v>
          </cell>
          <cell r="CC77" t="str">
            <v>CESAR MEJIAS M.</v>
          </cell>
          <cell r="CD77">
            <v>7758000</v>
          </cell>
          <cell r="CE77" t="str">
            <v>NO</v>
          </cell>
          <cell r="CF77">
            <v>0</v>
          </cell>
          <cell r="CG77">
            <v>0</v>
          </cell>
          <cell r="CH77">
            <v>0</v>
          </cell>
          <cell r="CI77" t="str">
            <v>INADMISIBLE</v>
          </cell>
          <cell r="CJ77" t="str">
            <v>NO INCORPORA CERTIFICADO DE VIGENCIA DE LA CUENTA BANCARIA</v>
          </cell>
          <cell r="CK77">
            <v>0</v>
          </cell>
          <cell r="CL77">
            <v>0</v>
          </cell>
          <cell r="CM77">
            <v>0</v>
          </cell>
          <cell r="CN77" t="str">
            <v>NO</v>
          </cell>
          <cell r="CO77">
            <v>0</v>
          </cell>
          <cell r="CP77">
            <v>0</v>
          </cell>
          <cell r="CQ77">
            <v>0</v>
          </cell>
          <cell r="CR77">
            <v>0</v>
          </cell>
          <cell r="CS77">
            <v>0</v>
          </cell>
          <cell r="CT77">
            <v>0</v>
          </cell>
          <cell r="CU77">
            <v>0</v>
          </cell>
          <cell r="CV77">
            <v>0</v>
          </cell>
          <cell r="CW77">
            <v>0</v>
          </cell>
          <cell r="CX77">
            <v>0</v>
          </cell>
          <cell r="CY77" t="str">
            <v/>
          </cell>
          <cell r="CZ77" t="str">
            <v>INADMISIBLE</v>
          </cell>
          <cell r="DA77">
            <v>0</v>
          </cell>
          <cell r="DB77">
            <v>0</v>
          </cell>
          <cell r="DC77">
            <v>0</v>
          </cell>
          <cell r="DD77">
            <v>0</v>
          </cell>
          <cell r="DE77">
            <v>0</v>
          </cell>
          <cell r="DF77">
            <v>0</v>
          </cell>
          <cell r="DG77" t="str">
            <v/>
          </cell>
          <cell r="DH77" t="str">
            <v/>
          </cell>
          <cell r="DI77">
            <v>0</v>
          </cell>
          <cell r="DJ77">
            <v>0</v>
          </cell>
          <cell r="DK77">
            <v>0</v>
          </cell>
          <cell r="DL77">
            <v>0</v>
          </cell>
          <cell r="DM77">
            <v>0</v>
          </cell>
          <cell r="DN77">
            <v>69</v>
          </cell>
          <cell r="DO77" t="str">
            <v>INADMISIBLE</v>
          </cell>
          <cell r="DP77">
            <v>0</v>
          </cell>
          <cell r="DQ77">
            <v>0</v>
          </cell>
        </row>
        <row r="78">
          <cell r="D78">
            <v>70</v>
          </cell>
          <cell r="E78" t="str">
            <v>65.860.980-7</v>
          </cell>
          <cell r="F78" t="str">
            <v>RESGUARDANDO NUESTROS HOGARES Y FAMILIA</v>
          </cell>
          <cell r="G78" t="str">
            <v>CONDOMINIO PADRE HURTADO 1</v>
          </cell>
          <cell r="H78" t="str">
            <v>HABILITADO</v>
          </cell>
          <cell r="I78" t="str">
            <v>Validada</v>
          </cell>
          <cell r="J78">
            <v>42874.41065972222</v>
          </cell>
          <cell r="K78">
            <v>43608</v>
          </cell>
          <cell r="L78" t="str">
            <v>DIRECTIVA VIGENTE</v>
          </cell>
          <cell r="M78" t="str">
            <v>OK</v>
          </cell>
          <cell r="N78" t="str">
            <v>OK</v>
          </cell>
          <cell r="O78">
            <v>0</v>
          </cell>
          <cell r="P78">
            <v>70</v>
          </cell>
          <cell r="Q78">
            <v>0</v>
          </cell>
          <cell r="R78" t="str">
            <v>Avenida Las Parcelas #3264</v>
          </cell>
          <cell r="S78" t="str">
            <v>Iquique</v>
          </cell>
          <cell r="T78" t="str">
            <v>Alto Hospicio</v>
          </cell>
          <cell r="U78">
            <v>0</v>
          </cell>
          <cell r="V78">
            <v>56972132995</v>
          </cell>
          <cell r="W78" t="str">
            <v>condpadrehurtado1@gmail.com</v>
          </cell>
          <cell r="X78">
            <v>0</v>
          </cell>
          <cell r="Y78">
            <v>41178</v>
          </cell>
          <cell r="Z78">
            <v>43608</v>
          </cell>
          <cell r="AA78">
            <v>39398</v>
          </cell>
          <cell r="AB78">
            <v>1870546862</v>
          </cell>
          <cell r="AC78" t="str">
            <v>Condominio Padre Hurtado 1</v>
          </cell>
          <cell r="AD78" t="str">
            <v>BANCO ESTADO DE CHILE</v>
          </cell>
          <cell r="AE78" t="str">
            <v>CHEQUERA ELECTRONICA/ CUENTA VISTA</v>
          </cell>
          <cell r="AF78">
            <v>0</v>
          </cell>
          <cell r="AG78" t="str">
            <v>HABILITADO</v>
          </cell>
          <cell r="AH78" t="str">
            <v>Marcelo Alexis Bustos Cisternas</v>
          </cell>
          <cell r="AI78" t="str">
            <v>13.666.260-0</v>
          </cell>
          <cell r="AJ78" t="str">
            <v>Pasaje Hogar de Cristo Casa 32</v>
          </cell>
          <cell r="AK78">
            <v>0</v>
          </cell>
          <cell r="AL78">
            <v>56972132995</v>
          </cell>
          <cell r="AM78" t="str">
            <v>Marcelo.bustos.cisterna@gmail.com</v>
          </cell>
          <cell r="AN78" t="str">
            <v xml:space="preserve"> </v>
          </cell>
          <cell r="AO78" t="str">
            <v>NO</v>
          </cell>
          <cell r="AP78">
            <v>0</v>
          </cell>
          <cell r="AQ78" t="str">
            <v>HABILITADO</v>
          </cell>
          <cell r="AR78" t="str">
            <v>JORGE CELIS ARELLANO</v>
          </cell>
          <cell r="AS78" t="str">
            <v>13.347.597-4</v>
          </cell>
          <cell r="AT78" t="str">
            <v>AV. ARTURO PRAT 1016</v>
          </cell>
          <cell r="AU78">
            <v>0</v>
          </cell>
          <cell r="AV78">
            <v>959081991</v>
          </cell>
          <cell r="AW78" t="str">
            <v>CEAR.JORGE@GMAIL.COM</v>
          </cell>
          <cell r="AX78">
            <v>0</v>
          </cell>
          <cell r="AY78" t="str">
            <v>NO</v>
          </cell>
          <cell r="AZ78">
            <v>0</v>
          </cell>
          <cell r="BA78">
            <v>0</v>
          </cell>
          <cell r="BB78">
            <v>0</v>
          </cell>
          <cell r="BC78">
            <v>0</v>
          </cell>
          <cell r="BD78">
            <v>0</v>
          </cell>
          <cell r="BE78">
            <v>0</v>
          </cell>
          <cell r="BF78">
            <v>0</v>
          </cell>
          <cell r="BG78">
            <v>0</v>
          </cell>
          <cell r="BH78" t="str">
            <v>IQUIQUE</v>
          </cell>
          <cell r="BI78" t="str">
            <v>ALTO HOSPICIO</v>
          </cell>
          <cell r="BJ78" t="str">
            <v>ALTO HOSPICIO</v>
          </cell>
          <cell r="BK78">
            <v>40</v>
          </cell>
          <cell r="BL78">
            <v>160</v>
          </cell>
          <cell r="BM78">
            <v>0</v>
          </cell>
          <cell r="BN78" t="str">
            <v>NUEVO</v>
          </cell>
          <cell r="BO78" t="str">
            <v>SITUACIONAL</v>
          </cell>
          <cell r="BP78" t="str">
            <v>CAMARAS</v>
          </cell>
          <cell r="BQ78">
            <v>0</v>
          </cell>
          <cell r="BR78">
            <v>6</v>
          </cell>
          <cell r="BS78">
            <v>43009</v>
          </cell>
          <cell r="BT78">
            <v>43160</v>
          </cell>
          <cell r="BU78" t="str">
            <v>PROVEER DE CAMARAS AL CONDOMINIO PARA ENTREGAR UN AMBIENTE SEGURO Y EVITAR FOCOS DE DELINCUENCIA</v>
          </cell>
          <cell r="BV78">
            <v>0</v>
          </cell>
          <cell r="BW78">
            <v>8000000</v>
          </cell>
          <cell r="BX78">
            <v>0</v>
          </cell>
          <cell r="BY78">
            <v>0</v>
          </cell>
          <cell r="BZ78">
            <v>8000000</v>
          </cell>
          <cell r="CA78">
            <v>0</v>
          </cell>
          <cell r="CB78" t="str">
            <v>LIDESEM LTDA</v>
          </cell>
          <cell r="CC78" t="str">
            <v>JORGE CELIS ARELLANO</v>
          </cell>
          <cell r="CD78">
            <v>7852500</v>
          </cell>
          <cell r="CE78" t="str">
            <v>SI</v>
          </cell>
          <cell r="CF78">
            <v>0</v>
          </cell>
          <cell r="CG78">
            <v>0</v>
          </cell>
          <cell r="CH78">
            <v>0</v>
          </cell>
          <cell r="CI78" t="str">
            <v>INADMISIBLE</v>
          </cell>
          <cell r="CJ78" t="str">
            <v>NO INCORPORA CERTIFICADO DE VIGENCIA DE LA CUENTA BANCARIA</v>
          </cell>
          <cell r="CK78">
            <v>0</v>
          </cell>
          <cell r="CL78">
            <v>0</v>
          </cell>
          <cell r="CM78">
            <v>0</v>
          </cell>
          <cell r="CN78" t="str">
            <v>NO</v>
          </cell>
          <cell r="CO78">
            <v>0</v>
          </cell>
          <cell r="CP78">
            <v>0</v>
          </cell>
          <cell r="CQ78">
            <v>0</v>
          </cell>
          <cell r="CR78">
            <v>0</v>
          </cell>
          <cell r="CS78">
            <v>0</v>
          </cell>
          <cell r="CT78">
            <v>0</v>
          </cell>
          <cell r="CU78">
            <v>0</v>
          </cell>
          <cell r="CV78">
            <v>0</v>
          </cell>
          <cell r="CW78">
            <v>0</v>
          </cell>
          <cell r="CX78">
            <v>0</v>
          </cell>
          <cell r="CY78" t="str">
            <v/>
          </cell>
          <cell r="CZ78" t="str">
            <v>INADMISIBLE</v>
          </cell>
          <cell r="DA78">
            <v>0</v>
          </cell>
          <cell r="DB78">
            <v>0</v>
          </cell>
          <cell r="DC78">
            <v>0</v>
          </cell>
          <cell r="DD78">
            <v>0</v>
          </cell>
          <cell r="DE78">
            <v>0</v>
          </cell>
          <cell r="DF78">
            <v>0</v>
          </cell>
          <cell r="DG78" t="str">
            <v/>
          </cell>
          <cell r="DH78" t="str">
            <v/>
          </cell>
          <cell r="DI78">
            <v>0</v>
          </cell>
          <cell r="DJ78">
            <v>0</v>
          </cell>
          <cell r="DK78">
            <v>0</v>
          </cell>
          <cell r="DL78">
            <v>0</v>
          </cell>
          <cell r="DM78">
            <v>0</v>
          </cell>
          <cell r="DN78">
            <v>70</v>
          </cell>
          <cell r="DO78" t="str">
            <v>INADMISIBLE</v>
          </cell>
          <cell r="DP78">
            <v>0</v>
          </cell>
          <cell r="DQ78">
            <v>0</v>
          </cell>
        </row>
        <row r="79">
          <cell r="D79">
            <v>71</v>
          </cell>
          <cell r="E79" t="str">
            <v>65.078.437-5</v>
          </cell>
          <cell r="F79" t="str">
            <v>VIGILANDO NUESTRAS CALLES</v>
          </cell>
          <cell r="G79" t="str">
            <v>JUNTA DE VECINOS N°20 CARAMPANGUE</v>
          </cell>
          <cell r="H79" t="str">
            <v>HABILITADO</v>
          </cell>
          <cell r="I79" t="str">
            <v>Validada</v>
          </cell>
          <cell r="J79">
            <v>42849.382037037038</v>
          </cell>
          <cell r="K79">
            <v>43648</v>
          </cell>
          <cell r="L79" t="str">
            <v>DIRECTIVA VIGENTE</v>
          </cell>
          <cell r="M79" t="str">
            <v>OK</v>
          </cell>
          <cell r="N79" t="str">
            <v>OK</v>
          </cell>
          <cell r="O79">
            <v>0</v>
          </cell>
          <cell r="P79">
            <v>71</v>
          </cell>
          <cell r="Q79">
            <v>0</v>
          </cell>
          <cell r="R79" t="str">
            <v>Barros Arana #1780</v>
          </cell>
          <cell r="S79" t="str">
            <v>Iquique</v>
          </cell>
          <cell r="T79" t="str">
            <v>Iquique</v>
          </cell>
          <cell r="U79">
            <v>0</v>
          </cell>
          <cell r="V79">
            <v>976986565</v>
          </cell>
          <cell r="W79" t="str">
            <v>juntavecinoscarampangue@gmail.com</v>
          </cell>
          <cell r="X79">
            <v>0</v>
          </cell>
          <cell r="Y79">
            <v>42553</v>
          </cell>
          <cell r="Z79">
            <v>43648</v>
          </cell>
          <cell r="AA79">
            <v>32923</v>
          </cell>
          <cell r="AB79">
            <v>1</v>
          </cell>
          <cell r="AC79" t="str">
            <v>Junta Vecinal N 20 Carampangue</v>
          </cell>
          <cell r="AD79" t="str">
            <v>BANCO ESTADO DE CHILE</v>
          </cell>
          <cell r="AE79" t="str">
            <v>CHEQUERA ELECTRONICA/ CUENTA VISTA</v>
          </cell>
          <cell r="AF79">
            <v>0</v>
          </cell>
          <cell r="AG79" t="str">
            <v>HABILITADO</v>
          </cell>
          <cell r="AH79" t="str">
            <v>Andrés Estica Bustos</v>
          </cell>
          <cell r="AI79" t="str">
            <v>5.752.901-6</v>
          </cell>
          <cell r="AJ79" t="str">
            <v>Céspedes y González #781</v>
          </cell>
          <cell r="AK79">
            <v>572415052</v>
          </cell>
          <cell r="AL79">
            <v>976986565</v>
          </cell>
          <cell r="AM79" t="str">
            <v>andresesticabustos@gmail.com</v>
          </cell>
          <cell r="AN79" t="str">
            <v xml:space="preserve"> </v>
          </cell>
          <cell r="AO79" t="str">
            <v>NO</v>
          </cell>
          <cell r="AP79">
            <v>0</v>
          </cell>
          <cell r="AQ79" t="str">
            <v>HABILITADO</v>
          </cell>
          <cell r="AR79" t="str">
            <v>MANUEL RIVERA CAMPOS</v>
          </cell>
          <cell r="AS79" t="str">
            <v>6.105.011-6</v>
          </cell>
          <cell r="AT79">
            <v>0</v>
          </cell>
          <cell r="AU79">
            <v>0</v>
          </cell>
          <cell r="AV79">
            <v>0</v>
          </cell>
          <cell r="AW79">
            <v>0</v>
          </cell>
          <cell r="AX79">
            <v>0</v>
          </cell>
          <cell r="AY79" t="str">
            <v>NO</v>
          </cell>
          <cell r="AZ79">
            <v>0</v>
          </cell>
          <cell r="BA79">
            <v>0</v>
          </cell>
          <cell r="BB79">
            <v>0</v>
          </cell>
          <cell r="BC79">
            <v>0</v>
          </cell>
          <cell r="BD79">
            <v>0</v>
          </cell>
          <cell r="BE79">
            <v>0</v>
          </cell>
          <cell r="BF79">
            <v>0</v>
          </cell>
          <cell r="BG79">
            <v>0</v>
          </cell>
          <cell r="BH79" t="str">
            <v>IQUIQUE</v>
          </cell>
          <cell r="BI79" t="str">
            <v>IQUIQUE</v>
          </cell>
          <cell r="BJ79">
            <v>0</v>
          </cell>
          <cell r="BK79">
            <v>0</v>
          </cell>
          <cell r="BL79">
            <v>0</v>
          </cell>
          <cell r="BM79" t="e">
            <v>#DIV/0!</v>
          </cell>
          <cell r="BN79" t="str">
            <v>NUEVO</v>
          </cell>
          <cell r="BO79" t="str">
            <v>SITUACIONAL</v>
          </cell>
          <cell r="BP79" t="str">
            <v>CAMARAS</v>
          </cell>
          <cell r="BQ79">
            <v>0</v>
          </cell>
          <cell r="BR79">
            <v>6</v>
          </cell>
          <cell r="BS79">
            <v>42948</v>
          </cell>
          <cell r="BT79">
            <v>43132</v>
          </cell>
          <cell r="BU79">
            <v>0</v>
          </cell>
          <cell r="BV79">
            <v>0</v>
          </cell>
          <cell r="BW79">
            <v>8000000</v>
          </cell>
          <cell r="BX79">
            <v>0</v>
          </cell>
          <cell r="BY79">
            <v>0</v>
          </cell>
          <cell r="BZ79">
            <v>8000000</v>
          </cell>
          <cell r="CA79">
            <v>0</v>
          </cell>
          <cell r="CB79" t="str">
            <v>VILLA TELECOM</v>
          </cell>
          <cell r="CC79" t="str">
            <v>ANTOIO VILLAFAÑA VACIAN</v>
          </cell>
          <cell r="CD79">
            <v>7899999</v>
          </cell>
          <cell r="CE79" t="str">
            <v>SI</v>
          </cell>
          <cell r="CF79" t="str">
            <v>SI</v>
          </cell>
          <cell r="CG79">
            <v>0</v>
          </cell>
          <cell r="CH79">
            <v>0</v>
          </cell>
          <cell r="CI79" t="str">
            <v>ADMISIBLE</v>
          </cell>
          <cell r="CJ79" t="str">
            <v>SIN OBSERVACIONES DE ADMISIBILIDAD</v>
          </cell>
          <cell r="CK79">
            <v>0</v>
          </cell>
          <cell r="CL79">
            <v>0</v>
          </cell>
          <cell r="CM79">
            <v>0</v>
          </cell>
          <cell r="CN79" t="str">
            <v>NO</v>
          </cell>
          <cell r="CO79">
            <v>0</v>
          </cell>
          <cell r="CP79">
            <v>0</v>
          </cell>
          <cell r="CQ79" t="str">
            <v>NO</v>
          </cell>
          <cell r="CR79" t="str">
            <v>JORGE ESCALONA</v>
          </cell>
          <cell r="CS79" t="str">
            <v>1. NO SE EXHIBE COMPROMISO O PLAN DE MANTENIMIENTO. 
2. NO HAY CURRICULUM DEL PERSONAL TECNICO DE LAS CAMARAS.</v>
          </cell>
          <cell r="CT79" t="str">
            <v>SITUACIONAL</v>
          </cell>
          <cell r="CU79" t="str">
            <v>Iquique</v>
          </cell>
          <cell r="CV79">
            <v>8000000</v>
          </cell>
          <cell r="CW79">
            <v>8000000</v>
          </cell>
          <cell r="CX79">
            <v>0</v>
          </cell>
          <cell r="CY79">
            <v>0.74249999999999994</v>
          </cell>
          <cell r="CZ79" t="str">
            <v>ELEGIBLE</v>
          </cell>
          <cell r="DA79">
            <v>0</v>
          </cell>
          <cell r="DB79">
            <v>8000000</v>
          </cell>
          <cell r="DC79">
            <v>8000000</v>
          </cell>
          <cell r="DD79">
            <v>0</v>
          </cell>
          <cell r="DE79" t="str">
            <v>NO ADJUDICADO</v>
          </cell>
          <cell r="DF79">
            <v>0</v>
          </cell>
          <cell r="DG79" t="str">
            <v/>
          </cell>
          <cell r="DH79" t="str">
            <v/>
          </cell>
          <cell r="DI79">
            <v>0</v>
          </cell>
          <cell r="DJ79">
            <v>0</v>
          </cell>
          <cell r="DK79">
            <v>0</v>
          </cell>
          <cell r="DL79">
            <v>0</v>
          </cell>
          <cell r="DM79">
            <v>0</v>
          </cell>
          <cell r="DN79">
            <v>71</v>
          </cell>
          <cell r="DO79" t="str">
            <v>NO ADJUDICADO</v>
          </cell>
          <cell r="DP79">
            <v>0</v>
          </cell>
          <cell r="DQ79">
            <v>0</v>
          </cell>
        </row>
        <row r="80">
          <cell r="D80">
            <v>72</v>
          </cell>
          <cell r="E80" t="str">
            <v>65.102.767-5</v>
          </cell>
          <cell r="F80" t="str">
            <v>AULAS URBANAS, GOD IN THE STREETS</v>
          </cell>
          <cell r="G80" t="str">
            <v>CENTRO CULTURAL SOCIAL Y DEPORTIVO COLO COLO FEMENINO</v>
          </cell>
          <cell r="H80" t="str">
            <v>HABILITADO</v>
          </cell>
          <cell r="I80" t="str">
            <v>Validada</v>
          </cell>
          <cell r="J80">
            <v>42853.693368055552</v>
          </cell>
          <cell r="K80">
            <v>43847</v>
          </cell>
          <cell r="L80" t="str">
            <v>DIRECTIVA VIGENTE</v>
          </cell>
          <cell r="M80" t="str">
            <v>OK</v>
          </cell>
          <cell r="N80" t="str">
            <v>OK</v>
          </cell>
          <cell r="O80">
            <v>0</v>
          </cell>
          <cell r="P80">
            <v>72</v>
          </cell>
          <cell r="Q80">
            <v>0</v>
          </cell>
          <cell r="R80" t="str">
            <v>zergers #987</v>
          </cell>
          <cell r="S80" t="str">
            <v>Iquique</v>
          </cell>
          <cell r="T80" t="str">
            <v>Iquique</v>
          </cell>
          <cell r="U80">
            <v>0</v>
          </cell>
          <cell r="V80">
            <v>986032272</v>
          </cell>
          <cell r="W80" t="str">
            <v>luis.pedraza@live.cl</v>
          </cell>
          <cell r="X80">
            <v>0</v>
          </cell>
          <cell r="Y80">
            <v>42752</v>
          </cell>
          <cell r="Z80">
            <v>43847</v>
          </cell>
          <cell r="AA80">
            <v>41981</v>
          </cell>
          <cell r="AB80">
            <v>1371384177</v>
          </cell>
          <cell r="AC80" t="str">
            <v>LUIS ALFONSO PEDRAZA MARIN</v>
          </cell>
          <cell r="AD80" t="str">
            <v>BANCO ESTADO DE CHILE</v>
          </cell>
          <cell r="AE80" t="str">
            <v>CHEQUERA ELECTRONICA/ CUENTA VISTA</v>
          </cell>
          <cell r="AF80">
            <v>0</v>
          </cell>
          <cell r="AG80" t="str">
            <v>HABILITADO</v>
          </cell>
          <cell r="AH80" t="str">
            <v>LUIS ALFONSO PEDRAZA MARIN</v>
          </cell>
          <cell r="AI80" t="str">
            <v>16.056.860-7</v>
          </cell>
          <cell r="AJ80" t="str">
            <v>ZEGERS 987</v>
          </cell>
          <cell r="AK80">
            <v>0</v>
          </cell>
          <cell r="AL80">
            <v>986032272</v>
          </cell>
          <cell r="AM80" t="str">
            <v>luis.pedraza@live.cl</v>
          </cell>
          <cell r="AN80" t="str">
            <v xml:space="preserve"> </v>
          </cell>
          <cell r="AO80" t="str">
            <v>SI</v>
          </cell>
          <cell r="AP80">
            <v>17</v>
          </cell>
          <cell r="AQ80" t="str">
            <v>HABILITADO</v>
          </cell>
          <cell r="AR80" t="str">
            <v>JONATHAN RAMOS RIVERA</v>
          </cell>
          <cell r="AS80" t="str">
            <v>16.865.512-6</v>
          </cell>
          <cell r="AT80">
            <v>0</v>
          </cell>
          <cell r="AU80">
            <v>0</v>
          </cell>
          <cell r="AV80">
            <v>0</v>
          </cell>
          <cell r="AW80">
            <v>0</v>
          </cell>
          <cell r="AX80">
            <v>0</v>
          </cell>
          <cell r="AY80" t="str">
            <v>NO</v>
          </cell>
          <cell r="AZ80">
            <v>0</v>
          </cell>
          <cell r="BA80" t="str">
            <v>RODRIGO SANHUEZA MALVERDE</v>
          </cell>
          <cell r="BB80" t="str">
            <v>12.011.448-4</v>
          </cell>
          <cell r="BC80">
            <v>0</v>
          </cell>
          <cell r="BD80">
            <v>0</v>
          </cell>
          <cell r="BE80">
            <v>0</v>
          </cell>
          <cell r="BF80">
            <v>0</v>
          </cell>
          <cell r="BG80">
            <v>0</v>
          </cell>
          <cell r="BH80" t="str">
            <v>IQUIQUE</v>
          </cell>
          <cell r="BI80" t="str">
            <v>ALTO HOSPICIO</v>
          </cell>
          <cell r="BJ80" t="str">
            <v>SECTORES LA NEGRA - LA PAMPA - EL BORO</v>
          </cell>
          <cell r="BK80">
            <v>0</v>
          </cell>
          <cell r="BL80">
            <v>0</v>
          </cell>
          <cell r="BM80" t="e">
            <v>#DIV/0!</v>
          </cell>
          <cell r="BN80" t="str">
            <v>NUEVO</v>
          </cell>
          <cell r="BO80" t="str">
            <v>PSICOSOCIAL</v>
          </cell>
          <cell r="BP80">
            <v>0</v>
          </cell>
          <cell r="BQ80" t="str">
            <v>PREVENCIÓN INFANTOJUVENIL</v>
          </cell>
          <cell r="BR80" t="str">
            <v>INGRESAR SOLO NUMERO DE CANTIDAD DE MESES A EJECUTAR</v>
          </cell>
          <cell r="BS80" t="str">
            <v>INGRESAR FECHA</v>
          </cell>
          <cell r="BT80" t="e">
            <v>#VALUE!</v>
          </cell>
          <cell r="BU80">
            <v>0</v>
          </cell>
          <cell r="BV80">
            <v>0</v>
          </cell>
          <cell r="BW80">
            <v>11932970</v>
          </cell>
          <cell r="BX80">
            <v>0</v>
          </cell>
          <cell r="BY80">
            <v>0</v>
          </cell>
          <cell r="BZ80">
            <v>11932970</v>
          </cell>
          <cell r="CA80">
            <v>0</v>
          </cell>
          <cell r="CB80">
            <v>0</v>
          </cell>
          <cell r="CC80">
            <v>0</v>
          </cell>
          <cell r="CD80">
            <v>0</v>
          </cell>
          <cell r="CE80">
            <v>0</v>
          </cell>
          <cell r="CF80">
            <v>0</v>
          </cell>
          <cell r="CG80">
            <v>0</v>
          </cell>
          <cell r="CH80">
            <v>0</v>
          </cell>
          <cell r="CI80" t="str">
            <v>ADMISIBLE</v>
          </cell>
          <cell r="CJ80" t="str">
            <v>SIN OBSERVACIONES DE ADMISIBILIDAD</v>
          </cell>
          <cell r="CK80">
            <v>0</v>
          </cell>
          <cell r="CL80">
            <v>0</v>
          </cell>
          <cell r="CM80">
            <v>0</v>
          </cell>
          <cell r="CN80" t="str">
            <v>NO</v>
          </cell>
          <cell r="CO80">
            <v>0</v>
          </cell>
          <cell r="CP80">
            <v>0</v>
          </cell>
          <cell r="CQ80" t="str">
            <v>SI</v>
          </cell>
          <cell r="CR80" t="str">
            <v>RENE LAMBERT</v>
          </cell>
          <cell r="CS80" t="str">
            <v xml:space="preserve">1- TABLA DE EQUIPO EJECUTOR NO SE VISUALIZA. 
2- PROPONE 13 RR.HH PERO SOLO PRESENTA 7CV SIN FIRMAR. 
3- EN LOS CV NO ACREDITAN ESTUDIO O CAPACITACIONES EN TRABAJOS CON MENORES. 
4- SOLO PRESENTAN 5 CARTAS DE COMPROMISO DE UN TOTAL DE 13. 
5- NO PRESENTA CARTAS DE COMPROMISO DE LAS INSTITUCIONES MENCIONADAS EN EL PROYECTO ( MAHO-COLEGIO MARISTA-MACAYA-W.TAYLOR-NERUDA Y NIRVANA) 
6- SEÑALA EN VARIAS OCASIONES UNA DIRECCION PARA REUNIONES LOS GUAYABOS </v>
          </cell>
          <cell r="CT80" t="str">
            <v>PSICOSOCIAL</v>
          </cell>
          <cell r="CU80" t="str">
            <v>Iquique</v>
          </cell>
          <cell r="CV80">
            <v>11932970</v>
          </cell>
          <cell r="CW80">
            <v>0</v>
          </cell>
          <cell r="CX80">
            <v>11932970</v>
          </cell>
          <cell r="CY80">
            <v>0.57350000000000001</v>
          </cell>
          <cell r="CZ80" t="str">
            <v>NO ELEGIBLE</v>
          </cell>
          <cell r="DA80">
            <v>0</v>
          </cell>
          <cell r="DB80">
            <v>0</v>
          </cell>
          <cell r="DC80">
            <v>0</v>
          </cell>
          <cell r="DD80">
            <v>0</v>
          </cell>
          <cell r="DE80">
            <v>0</v>
          </cell>
          <cell r="DF80">
            <v>0</v>
          </cell>
          <cell r="DG80" t="str">
            <v/>
          </cell>
          <cell r="DH80" t="str">
            <v/>
          </cell>
          <cell r="DI80">
            <v>0</v>
          </cell>
          <cell r="DJ80">
            <v>0</v>
          </cell>
          <cell r="DK80">
            <v>0</v>
          </cell>
          <cell r="DL80">
            <v>0</v>
          </cell>
          <cell r="DM80">
            <v>0</v>
          </cell>
          <cell r="DN80">
            <v>72</v>
          </cell>
          <cell r="DO80" t="str">
            <v>ADMISIBLE</v>
          </cell>
          <cell r="DP80">
            <v>0</v>
          </cell>
          <cell r="DQ80">
            <v>0</v>
          </cell>
        </row>
        <row r="81">
          <cell r="D81">
            <v>73</v>
          </cell>
          <cell r="E81" t="str">
            <v>73.681.600-8</v>
          </cell>
          <cell r="F81" t="str">
            <v>ILUMINANDO NUESTRO BARRIO</v>
          </cell>
          <cell r="G81" t="str">
            <v>JUNTA DE VECINOS VILLA CAVANCHA ORIENTE</v>
          </cell>
          <cell r="H81" t="str">
            <v>HABILITADO</v>
          </cell>
          <cell r="I81" t="str">
            <v>Validada</v>
          </cell>
          <cell r="J81">
            <v>42832.538460648146</v>
          </cell>
          <cell r="K81">
            <v>43006</v>
          </cell>
          <cell r="L81" t="str">
            <v>DIRECTIVA ESTÁ POR VENCER</v>
          </cell>
          <cell r="M81" t="str">
            <v>DIRECTIVA VENCE EL MES  9</v>
          </cell>
          <cell r="N81" t="str">
            <v>OK</v>
          </cell>
          <cell r="O81">
            <v>0</v>
          </cell>
          <cell r="P81">
            <v>73</v>
          </cell>
          <cell r="Q81">
            <v>0</v>
          </cell>
          <cell r="R81" t="str">
            <v>pasaje los sambos 2904</v>
          </cell>
          <cell r="S81" t="str">
            <v>Iquique</v>
          </cell>
          <cell r="T81" t="str">
            <v>Iquique</v>
          </cell>
          <cell r="U81">
            <v>572453150</v>
          </cell>
          <cell r="V81">
            <v>962368312</v>
          </cell>
          <cell r="W81" t="str">
            <v>brisamarinajofre@gmail.com</v>
          </cell>
          <cell r="X81">
            <v>0</v>
          </cell>
          <cell r="Y81">
            <v>41910</v>
          </cell>
          <cell r="Z81">
            <v>43006</v>
          </cell>
          <cell r="AA81" t="str">
            <v>0000-00-00</v>
          </cell>
          <cell r="AB81">
            <v>1365332556</v>
          </cell>
          <cell r="AC81" t="str">
            <v>junta de vecinos villa cavancha oriente</v>
          </cell>
          <cell r="AD81" t="str">
            <v>BANCO ESTADO DE CHILE</v>
          </cell>
          <cell r="AE81" t="str">
            <v>CUENTA DE AHORROS</v>
          </cell>
          <cell r="AF81">
            <v>0</v>
          </cell>
          <cell r="AG81" t="str">
            <v>HABILITADO</v>
          </cell>
          <cell r="AH81" t="str">
            <v>marisol jofre jara</v>
          </cell>
          <cell r="AI81" t="str">
            <v>9.002.540-6</v>
          </cell>
          <cell r="AJ81" t="str">
            <v>pasaje los sambos 2904</v>
          </cell>
          <cell r="AK81">
            <v>572453150</v>
          </cell>
          <cell r="AL81">
            <v>962368312</v>
          </cell>
          <cell r="AM81" t="str">
            <v>brisamarinajofre@gmail.com</v>
          </cell>
          <cell r="AN81" t="str">
            <v xml:space="preserve"> </v>
          </cell>
          <cell r="AO81" t="str">
            <v>NO</v>
          </cell>
          <cell r="AP81">
            <v>0</v>
          </cell>
          <cell r="AQ81" t="str">
            <v>HABILITADO</v>
          </cell>
          <cell r="AR81" t="str">
            <v xml:space="preserve">MARISOL DEL CARMEN JOFRE JARA </v>
          </cell>
          <cell r="AS81" t="str">
            <v>9.002.540-6</v>
          </cell>
          <cell r="AT81">
            <v>0</v>
          </cell>
          <cell r="AU81">
            <v>0</v>
          </cell>
          <cell r="AV81">
            <v>0</v>
          </cell>
          <cell r="AW81">
            <v>0</v>
          </cell>
          <cell r="AX81">
            <v>0</v>
          </cell>
          <cell r="AY81" t="str">
            <v>NO</v>
          </cell>
          <cell r="AZ81">
            <v>0</v>
          </cell>
          <cell r="BA81">
            <v>0</v>
          </cell>
          <cell r="BB81">
            <v>0</v>
          </cell>
          <cell r="BC81">
            <v>0</v>
          </cell>
          <cell r="BD81">
            <v>0</v>
          </cell>
          <cell r="BE81">
            <v>0</v>
          </cell>
          <cell r="BF81">
            <v>0</v>
          </cell>
          <cell r="BG81">
            <v>0</v>
          </cell>
          <cell r="BH81" t="str">
            <v>IQUIQUE</v>
          </cell>
          <cell r="BI81" t="str">
            <v>IQUIQUE</v>
          </cell>
          <cell r="BJ81" t="str">
            <v>IQUIQUE</v>
          </cell>
          <cell r="BK81">
            <v>0</v>
          </cell>
          <cell r="BL81">
            <v>0</v>
          </cell>
          <cell r="BM81" t="e">
            <v>#DIV/0!</v>
          </cell>
          <cell r="BN81" t="str">
            <v>NUEVO</v>
          </cell>
          <cell r="BO81" t="str">
            <v>SITUACIONAL</v>
          </cell>
          <cell r="BP81" t="str">
            <v>ILUMINACIÓN</v>
          </cell>
          <cell r="BQ81">
            <v>0</v>
          </cell>
          <cell r="BR81" t="str">
            <v>INGRESAR SOLO NUMERO DE CANTIDAD DE MESES A EJECUTAR</v>
          </cell>
          <cell r="BS81" t="str">
            <v>INGRESAR FECHA</v>
          </cell>
          <cell r="BT81" t="e">
            <v>#VALUE!</v>
          </cell>
          <cell r="BU81">
            <v>0</v>
          </cell>
          <cell r="BV81">
            <v>0</v>
          </cell>
          <cell r="BW81">
            <v>19929261</v>
          </cell>
          <cell r="BX81">
            <v>0</v>
          </cell>
          <cell r="BY81">
            <v>0</v>
          </cell>
          <cell r="BZ81">
            <v>19929261</v>
          </cell>
          <cell r="CA81">
            <v>0</v>
          </cell>
          <cell r="CB81" t="str">
            <v>NORTE LUZ LTDA</v>
          </cell>
          <cell r="CC81" t="str">
            <v>VICTOR MARTINEZ MARTINEZ</v>
          </cell>
          <cell r="CD81">
            <v>19460011</v>
          </cell>
          <cell r="CE81" t="str">
            <v>SI</v>
          </cell>
          <cell r="CF81">
            <v>0</v>
          </cell>
          <cell r="CG81">
            <v>0</v>
          </cell>
          <cell r="CH81">
            <v>0</v>
          </cell>
          <cell r="CI81" t="str">
            <v>ADMISIBLE</v>
          </cell>
          <cell r="CJ81" t="str">
            <v>SIN OBSERVACIONES DE ADMISIBILIDAD</v>
          </cell>
          <cell r="CK81" t="str">
            <v>CHEQUEAR CALCULO LUMINICO</v>
          </cell>
          <cell r="CL81">
            <v>0</v>
          </cell>
          <cell r="CM81">
            <v>0</v>
          </cell>
          <cell r="CN81" t="str">
            <v>NO</v>
          </cell>
          <cell r="CO81">
            <v>0</v>
          </cell>
          <cell r="CP81">
            <v>0</v>
          </cell>
          <cell r="CQ81" t="str">
            <v>NO</v>
          </cell>
          <cell r="CR81" t="str">
            <v>RENE LAMBERT</v>
          </cell>
          <cell r="CS81" t="str">
            <v>1- NO INDICA PLAZOS DE EJECUCION                                                                                               
2- BENEFICIARIOS 970 EN CUADRO 
3- ANEXO 9 INDICA 11 BENEFICIARIOS. 
4- ANEXO 15 9 BENEFICIARIOS 
5- PRSENTA FOTOS CON LUZ DIA 
6- CALCULO LUMINICO NO ESTA FIRMADO POR UN PROFESIONAL  
7- NO SE ENCUENTRA PLANO DE LA UBICACIÓN DE LOS POSTES A INSTALAR 
8- NO PRESENTA CV DE LOS PROFESIONALES 
9- MISMO PROYECTO Y ANTECEDENTES PROY 123 
10-EMPRESA CON DOMICILIO EN STGO PODRA DAR CUMPLIMIENTO AL PROYECTO Y GARANTIAS</v>
          </cell>
          <cell r="CT81" t="str">
            <v>SITUACIONAL</v>
          </cell>
          <cell r="CU81" t="str">
            <v>Iquique</v>
          </cell>
          <cell r="CV81">
            <v>19929261</v>
          </cell>
          <cell r="CW81">
            <v>0</v>
          </cell>
          <cell r="CX81">
            <v>19929261</v>
          </cell>
          <cell r="CY81">
            <v>0.6090000000000001</v>
          </cell>
          <cell r="CZ81" t="str">
            <v>NO ELEGIBLE</v>
          </cell>
          <cell r="DA81">
            <v>0</v>
          </cell>
          <cell r="DB81">
            <v>0</v>
          </cell>
          <cell r="DC81">
            <v>0</v>
          </cell>
          <cell r="DD81">
            <v>0</v>
          </cell>
          <cell r="DE81">
            <v>0</v>
          </cell>
          <cell r="DF81">
            <v>0</v>
          </cell>
          <cell r="DG81" t="str">
            <v/>
          </cell>
          <cell r="DH81" t="str">
            <v/>
          </cell>
          <cell r="DI81">
            <v>0</v>
          </cell>
          <cell r="DJ81">
            <v>0</v>
          </cell>
          <cell r="DK81">
            <v>0</v>
          </cell>
          <cell r="DL81">
            <v>0</v>
          </cell>
          <cell r="DM81">
            <v>0</v>
          </cell>
          <cell r="DN81">
            <v>73</v>
          </cell>
          <cell r="DO81" t="str">
            <v>ADMISIBLE</v>
          </cell>
          <cell r="DP81">
            <v>0</v>
          </cell>
          <cell r="DQ81">
            <v>0</v>
          </cell>
        </row>
        <row r="82">
          <cell r="D82">
            <v>74</v>
          </cell>
          <cell r="E82" t="str">
            <v>65.070.908-k</v>
          </cell>
          <cell r="F82" t="str">
            <v>ALARMAS SAN LORENZO</v>
          </cell>
          <cell r="G82" t="str">
            <v>JUNTA DE VECINOS SAN LORENZO DE TARAPACA</v>
          </cell>
          <cell r="H82" t="str">
            <v>HABILITADO</v>
          </cell>
          <cell r="I82" t="str">
            <v>Validada</v>
          </cell>
          <cell r="J82">
            <v>42780.649143518516</v>
          </cell>
          <cell r="K82">
            <v>42912</v>
          </cell>
          <cell r="L82" t="str">
            <v>DIRECTIVA ESTÁ POR VENCER</v>
          </cell>
          <cell r="M82" t="str">
            <v>DIRECTIVA VENCE EL MES  6</v>
          </cell>
          <cell r="N82" t="str">
            <v>OK</v>
          </cell>
          <cell r="O82">
            <v>0</v>
          </cell>
          <cell r="P82">
            <v>74</v>
          </cell>
          <cell r="Q82">
            <v>0</v>
          </cell>
          <cell r="R82" t="str">
            <v>INGLATERRA MZ -83 SITIO 15</v>
          </cell>
          <cell r="S82" t="str">
            <v>Iquique</v>
          </cell>
          <cell r="T82" t="str">
            <v>Alto Hospicio</v>
          </cell>
          <cell r="U82">
            <v>82852016</v>
          </cell>
          <cell r="V82">
            <v>82852016</v>
          </cell>
          <cell r="W82" t="str">
            <v>sanlorenzo1tarapaca@gmail.com</v>
          </cell>
          <cell r="X82">
            <v>0</v>
          </cell>
          <cell r="Y82">
            <v>41816</v>
          </cell>
          <cell r="Z82">
            <v>42912</v>
          </cell>
          <cell r="AA82">
            <v>38561</v>
          </cell>
          <cell r="AB82">
            <v>13659512345</v>
          </cell>
          <cell r="AC82" t="str">
            <v>JUNTA DE VECINOS SAN LORENZO DE TARAPACA</v>
          </cell>
          <cell r="AD82" t="str">
            <v>BANCO ESTADO DE CHILE</v>
          </cell>
          <cell r="AE82" t="str">
            <v>CUENTA DE AHORROS</v>
          </cell>
          <cell r="AF82">
            <v>0</v>
          </cell>
          <cell r="AG82" t="str">
            <v>HABILITADO</v>
          </cell>
          <cell r="AH82" t="str">
            <v>DORA HORTENCIA NOVOA PEÑA</v>
          </cell>
          <cell r="AI82" t="str">
            <v>7.147.604-9</v>
          </cell>
          <cell r="AJ82" t="str">
            <v>INGLATERRA MZ -83 SITIO 15</v>
          </cell>
          <cell r="AK82">
            <v>82852016</v>
          </cell>
          <cell r="AL82">
            <v>82852016</v>
          </cell>
          <cell r="AM82" t="str">
            <v>sanlorenzo1tarapaca@gmail.com</v>
          </cell>
          <cell r="AN82" t="str">
            <v xml:space="preserve"> </v>
          </cell>
          <cell r="AO82" t="str">
            <v>NO</v>
          </cell>
          <cell r="AP82">
            <v>0</v>
          </cell>
          <cell r="AQ82" t="str">
            <v>HABILITADO</v>
          </cell>
          <cell r="AR82" t="str">
            <v>DARKO MARINOVICH MARINOVICH</v>
          </cell>
          <cell r="AS82" t="str">
            <v>11.343.289-6</v>
          </cell>
          <cell r="AT82">
            <v>0</v>
          </cell>
          <cell r="AU82">
            <v>0</v>
          </cell>
          <cell r="AV82">
            <v>0</v>
          </cell>
          <cell r="AW82">
            <v>0</v>
          </cell>
          <cell r="AX82">
            <v>0</v>
          </cell>
          <cell r="AY82" t="str">
            <v>NO</v>
          </cell>
          <cell r="AZ82">
            <v>0</v>
          </cell>
          <cell r="BA82">
            <v>0</v>
          </cell>
          <cell r="BB82">
            <v>0</v>
          </cell>
          <cell r="BC82">
            <v>0</v>
          </cell>
          <cell r="BD82">
            <v>0</v>
          </cell>
          <cell r="BE82">
            <v>0</v>
          </cell>
          <cell r="BF82">
            <v>0</v>
          </cell>
          <cell r="BG82">
            <v>0</v>
          </cell>
          <cell r="BH82" t="str">
            <v>IQUIQUE</v>
          </cell>
          <cell r="BI82" t="str">
            <v>ALTO HOSPICIO</v>
          </cell>
          <cell r="BJ82" t="str">
            <v>LA PAMPA</v>
          </cell>
          <cell r="BK82">
            <v>0</v>
          </cell>
          <cell r="BL82">
            <v>0</v>
          </cell>
          <cell r="BM82" t="e">
            <v>#DIV/0!</v>
          </cell>
          <cell r="BN82" t="str">
            <v>CONTINUIDAD</v>
          </cell>
          <cell r="BO82" t="str">
            <v>SITUACIONAL</v>
          </cell>
          <cell r="BP82" t="str">
            <v>ALARMAS</v>
          </cell>
          <cell r="BQ82">
            <v>0</v>
          </cell>
          <cell r="BR82">
            <v>5</v>
          </cell>
          <cell r="BS82">
            <v>42887</v>
          </cell>
          <cell r="BT82">
            <v>43040</v>
          </cell>
          <cell r="BU82">
            <v>0</v>
          </cell>
          <cell r="BV82">
            <v>0</v>
          </cell>
          <cell r="BW82">
            <v>8000000</v>
          </cell>
          <cell r="BX82">
            <v>0</v>
          </cell>
          <cell r="BY82">
            <v>0</v>
          </cell>
          <cell r="BZ82">
            <v>8000000</v>
          </cell>
          <cell r="CA82">
            <v>0</v>
          </cell>
          <cell r="CB82" t="str">
            <v>AARTI LTDA.</v>
          </cell>
          <cell r="CC82" t="str">
            <v>ZOFRI</v>
          </cell>
          <cell r="CD82">
            <v>79900</v>
          </cell>
          <cell r="CE82" t="str">
            <v>NO</v>
          </cell>
          <cell r="CF82">
            <v>0</v>
          </cell>
          <cell r="CG82">
            <v>0</v>
          </cell>
          <cell r="CH82">
            <v>0</v>
          </cell>
          <cell r="CI82" t="str">
            <v>ADMISIBLE</v>
          </cell>
          <cell r="CJ82" t="str">
            <v>SIN OBSERVACIONES DE ADMISIBILIDAD</v>
          </cell>
          <cell r="CK82" t="str">
            <v>NO INCORPORA COTIZACIONES SEGÚN EL PUNTO N°4.3 LETRA i) DE LAS BASES</v>
          </cell>
          <cell r="CL82">
            <v>0</v>
          </cell>
          <cell r="CM82">
            <v>0</v>
          </cell>
          <cell r="CN82" t="str">
            <v>NO</v>
          </cell>
          <cell r="CO82">
            <v>0</v>
          </cell>
          <cell r="CP82">
            <v>0</v>
          </cell>
          <cell r="CQ82" t="str">
            <v>NO</v>
          </cell>
          <cell r="CR82" t="str">
            <v>RENE LAMBERT</v>
          </cell>
          <cell r="CS82" t="str">
            <v>1- DEBE CORREGIR AL REP.LEGAL 
2- NO PRESENTA CV DE LA EMPRESA INSTALADORA 
3- NO SE ADJUNTAN LOS ANEXOS RESPECTIVOS 
4- NO IDENTIFICA RR.HH PSTS ITEM HONORARIOS 
5- DE ADJUDICAR DEBE INGRESAR LAS COTIZACIONES DE LA INVERSIÓN, SEGÚN LO ACORDADO POR LA COMISIÓN DE ADMISIBILIDAD, AL MOMENTO PREVIO A LA FIRMA DE CONVENIO.
6- PROVEEDOR SE REPITE EN EL PROYECTO N°75</v>
          </cell>
          <cell r="CT82" t="str">
            <v>SITUACIONAL</v>
          </cell>
          <cell r="CU82" t="str">
            <v>Iquique</v>
          </cell>
          <cell r="CV82">
            <v>8000000</v>
          </cell>
          <cell r="CW82">
            <v>0</v>
          </cell>
          <cell r="CX82">
            <v>8000000</v>
          </cell>
          <cell r="CY82">
            <v>0.24249999999999999</v>
          </cell>
          <cell r="CZ82" t="str">
            <v>NO ELEGIBLE</v>
          </cell>
          <cell r="DA82">
            <v>0</v>
          </cell>
          <cell r="DB82">
            <v>0</v>
          </cell>
          <cell r="DC82">
            <v>0</v>
          </cell>
          <cell r="DD82">
            <v>0</v>
          </cell>
          <cell r="DE82">
            <v>0</v>
          </cell>
          <cell r="DF82">
            <v>0</v>
          </cell>
          <cell r="DG82" t="str">
            <v/>
          </cell>
          <cell r="DH82" t="str">
            <v/>
          </cell>
          <cell r="DI82">
            <v>0</v>
          </cell>
          <cell r="DJ82">
            <v>0</v>
          </cell>
          <cell r="DK82">
            <v>0</v>
          </cell>
          <cell r="DL82">
            <v>0</v>
          </cell>
          <cell r="DM82">
            <v>0</v>
          </cell>
          <cell r="DN82">
            <v>74</v>
          </cell>
          <cell r="DO82" t="str">
            <v>ADMISIBLE</v>
          </cell>
          <cell r="DP82">
            <v>0</v>
          </cell>
          <cell r="DQ82">
            <v>0</v>
          </cell>
        </row>
        <row r="83">
          <cell r="D83">
            <v>75</v>
          </cell>
          <cell r="E83" t="str">
            <v>65.070.908-k</v>
          </cell>
          <cell r="F83" t="str">
            <v>CAMARAS HD DOMO SAN LORENZO</v>
          </cell>
          <cell r="G83" t="str">
            <v>JUNTA DE VECINOS SAN LORENZO DE TARAPACA</v>
          </cell>
          <cell r="H83" t="str">
            <v>HABILITADO</v>
          </cell>
          <cell r="I83" t="str">
            <v>Validada</v>
          </cell>
          <cell r="J83">
            <v>42780.649143518516</v>
          </cell>
          <cell r="K83">
            <v>42912</v>
          </cell>
          <cell r="L83" t="str">
            <v>DIRECTIVA ESTÁ POR VENCER</v>
          </cell>
          <cell r="M83" t="str">
            <v>DIRECTIVA VENCE EL MES  6</v>
          </cell>
          <cell r="N83" t="str">
            <v>OK</v>
          </cell>
          <cell r="O83">
            <v>0</v>
          </cell>
          <cell r="P83">
            <v>75</v>
          </cell>
          <cell r="Q83">
            <v>0</v>
          </cell>
          <cell r="R83" t="str">
            <v>INGLATERRA MZ -83 SITIO 15</v>
          </cell>
          <cell r="S83" t="str">
            <v>Iquique</v>
          </cell>
          <cell r="T83" t="str">
            <v>Alto Hospicio</v>
          </cell>
          <cell r="U83">
            <v>82852016</v>
          </cell>
          <cell r="V83">
            <v>82852016</v>
          </cell>
          <cell r="W83" t="str">
            <v>sanlorenzo1tarapaca@gmail.com</v>
          </cell>
          <cell r="X83">
            <v>0</v>
          </cell>
          <cell r="Y83">
            <v>41816</v>
          </cell>
          <cell r="Z83">
            <v>42912</v>
          </cell>
          <cell r="AA83">
            <v>38561</v>
          </cell>
          <cell r="AB83">
            <v>13659512345</v>
          </cell>
          <cell r="AC83" t="str">
            <v>JUNTA DE VECINOS SAN LORENZO DE TARAPACA</v>
          </cell>
          <cell r="AD83" t="str">
            <v>BANCO ESTADO DE CHILE</v>
          </cell>
          <cell r="AE83" t="str">
            <v>CUENTA DE AHORROS</v>
          </cell>
          <cell r="AF83">
            <v>0</v>
          </cell>
          <cell r="AG83" t="str">
            <v>HABILITADO</v>
          </cell>
          <cell r="AH83" t="str">
            <v>DORA HORTENCIA NOVOA PEÑA</v>
          </cell>
          <cell r="AI83" t="str">
            <v>7.147.604-9</v>
          </cell>
          <cell r="AJ83" t="str">
            <v>INGLATERRA MZ -83 SITIO 15</v>
          </cell>
          <cell r="AK83">
            <v>82852016</v>
          </cell>
          <cell r="AL83">
            <v>82852016</v>
          </cell>
          <cell r="AM83" t="str">
            <v>sanlorenzo1tarapaca@gmail.com</v>
          </cell>
          <cell r="AN83" t="str">
            <v xml:space="preserve"> </v>
          </cell>
          <cell r="AO83" t="str">
            <v>NO</v>
          </cell>
          <cell r="AP83">
            <v>0</v>
          </cell>
          <cell r="AQ83" t="str">
            <v>HABILITADO</v>
          </cell>
          <cell r="AR83" t="str">
            <v>DORA NOVOA PEÑA</v>
          </cell>
          <cell r="AS83" t="str">
            <v>7.147.604-9</v>
          </cell>
          <cell r="AT83">
            <v>0</v>
          </cell>
          <cell r="AU83">
            <v>0</v>
          </cell>
          <cell r="AV83">
            <v>0</v>
          </cell>
          <cell r="AW83">
            <v>0</v>
          </cell>
          <cell r="AX83">
            <v>0</v>
          </cell>
          <cell r="AY83" t="str">
            <v>NO</v>
          </cell>
          <cell r="AZ83">
            <v>0</v>
          </cell>
          <cell r="BA83">
            <v>0</v>
          </cell>
          <cell r="BB83">
            <v>0</v>
          </cell>
          <cell r="BC83">
            <v>0</v>
          </cell>
          <cell r="BD83">
            <v>0</v>
          </cell>
          <cell r="BE83">
            <v>0</v>
          </cell>
          <cell r="BF83">
            <v>0</v>
          </cell>
          <cell r="BG83">
            <v>0</v>
          </cell>
          <cell r="BH83" t="str">
            <v>IQUIQUE</v>
          </cell>
          <cell r="BI83" t="str">
            <v>ALTO HOSPICIO</v>
          </cell>
          <cell r="BJ83" t="str">
            <v>LA PAMPA</v>
          </cell>
          <cell r="BK83">
            <v>0</v>
          </cell>
          <cell r="BL83">
            <v>0</v>
          </cell>
          <cell r="BM83" t="e">
            <v>#DIV/0!</v>
          </cell>
          <cell r="BN83" t="str">
            <v>CONTINUIDAD</v>
          </cell>
          <cell r="BO83" t="str">
            <v>SITUACIONAL</v>
          </cell>
          <cell r="BP83" t="str">
            <v>CAMARAS</v>
          </cell>
          <cell r="BQ83">
            <v>0</v>
          </cell>
          <cell r="BR83">
            <v>5</v>
          </cell>
          <cell r="BS83">
            <v>42887</v>
          </cell>
          <cell r="BT83">
            <v>43040</v>
          </cell>
          <cell r="BU83">
            <v>0</v>
          </cell>
          <cell r="BV83">
            <v>0</v>
          </cell>
          <cell r="BW83">
            <v>8000000</v>
          </cell>
          <cell r="BX83">
            <v>0</v>
          </cell>
          <cell r="BY83">
            <v>0</v>
          </cell>
          <cell r="BZ83">
            <v>8000000</v>
          </cell>
          <cell r="CA83">
            <v>0</v>
          </cell>
          <cell r="CB83" t="str">
            <v>AARTI LTDA.</v>
          </cell>
          <cell r="CC83" t="str">
            <v>ZOFRI</v>
          </cell>
          <cell r="CD83">
            <v>229900</v>
          </cell>
          <cell r="CE83" t="str">
            <v>SI</v>
          </cell>
          <cell r="CF83" t="str">
            <v>INCOMPLETO</v>
          </cell>
          <cell r="CG83">
            <v>0</v>
          </cell>
          <cell r="CH83">
            <v>0</v>
          </cell>
          <cell r="CI83" t="str">
            <v>ADMISIBLE</v>
          </cell>
          <cell r="CJ83" t="str">
            <v>SIN OBSERVACIONES DE ADMISIBILIDAD</v>
          </cell>
          <cell r="CK83" t="str">
            <v>ANEXO 23 SIN REQUERIMIENTOS TECNICOS PERTENECIENTES A ALTO HOSPICIO</v>
          </cell>
          <cell r="CL83">
            <v>0</v>
          </cell>
          <cell r="CM83">
            <v>0</v>
          </cell>
          <cell r="CN83" t="str">
            <v>NO</v>
          </cell>
          <cell r="CO83">
            <v>0</v>
          </cell>
          <cell r="CP83">
            <v>0</v>
          </cell>
          <cell r="CQ83" t="str">
            <v>NO</v>
          </cell>
          <cell r="CR83" t="str">
            <v>JORGE ESCALONA</v>
          </cell>
          <cell r="CS83" t="str">
            <v>1.- NO HAY CURRICULUM DE PERSONAL TECNICO NI DEL EQUPO DE TRABAJO. 
2.- COTIZACIONES PRESENTADAS NO SE CORRESPONDEN A LA NATURALES DEL PROYECTO Y ALGUNAS NO TIENEN FECHA. SON INSUFICIENTES. 
3.- NO HAY CURRICULUM DE LA EMPRESA O DE QUIEN INSTALARÁ EL DOMO.
4- EL PROVEEDOR SE REPITE EN EL PROYECTO N°74</v>
          </cell>
          <cell r="CT83" t="str">
            <v>SITUACIONAL</v>
          </cell>
          <cell r="CU83" t="str">
            <v>Iquique</v>
          </cell>
          <cell r="CV83">
            <v>8000000</v>
          </cell>
          <cell r="CW83">
            <v>0</v>
          </cell>
          <cell r="CX83">
            <v>8000000</v>
          </cell>
          <cell r="CY83">
            <v>0.30250000000000005</v>
          </cell>
          <cell r="CZ83" t="str">
            <v>NO ELEGIBLE</v>
          </cell>
          <cell r="DA83">
            <v>0</v>
          </cell>
          <cell r="DB83">
            <v>0</v>
          </cell>
          <cell r="DC83">
            <v>0</v>
          </cell>
          <cell r="DD83">
            <v>0</v>
          </cell>
          <cell r="DE83">
            <v>0</v>
          </cell>
          <cell r="DF83">
            <v>0</v>
          </cell>
          <cell r="DG83" t="str">
            <v/>
          </cell>
          <cell r="DH83" t="str">
            <v/>
          </cell>
          <cell r="DI83">
            <v>0</v>
          </cell>
          <cell r="DJ83">
            <v>0</v>
          </cell>
          <cell r="DK83">
            <v>0</v>
          </cell>
          <cell r="DL83">
            <v>0</v>
          </cell>
          <cell r="DM83">
            <v>0</v>
          </cell>
          <cell r="DN83">
            <v>75</v>
          </cell>
          <cell r="DO83" t="str">
            <v>ADMISIBLE</v>
          </cell>
          <cell r="DP83">
            <v>0</v>
          </cell>
          <cell r="DQ83">
            <v>0</v>
          </cell>
        </row>
        <row r="84">
          <cell r="D84">
            <v>76</v>
          </cell>
          <cell r="E84" t="str">
            <v>65.016.839-9</v>
          </cell>
          <cell r="F84" t="str">
            <v>LUMINARIA LED PARA EL PUEBLO DE HUAVIÑA</v>
          </cell>
          <cell r="G84" t="str">
            <v>JUNTA VECINAL N°10 DE HUAVIÑA</v>
          </cell>
          <cell r="H84" t="str">
            <v>HABILITADO</v>
          </cell>
          <cell r="I84" t="str">
            <v>Grabado</v>
          </cell>
          <cell r="J84">
            <v>42877.400763888887</v>
          </cell>
          <cell r="K84">
            <v>43813</v>
          </cell>
          <cell r="L84" t="str">
            <v>DIRECTIVA VIGENTE</v>
          </cell>
          <cell r="M84" t="str">
            <v>OK</v>
          </cell>
          <cell r="N84" t="str">
            <v>OK</v>
          </cell>
          <cell r="O84">
            <v>0</v>
          </cell>
          <cell r="P84">
            <v>76</v>
          </cell>
          <cell r="Q84">
            <v>0</v>
          </cell>
          <cell r="R84" t="str">
            <v>TARAPACÁ S/N</v>
          </cell>
          <cell r="S84" t="str">
            <v>Tamarugal</v>
          </cell>
          <cell r="T84" t="str">
            <v>Huara</v>
          </cell>
          <cell r="U84">
            <v>572221984</v>
          </cell>
          <cell r="V84">
            <v>979825499</v>
          </cell>
          <cell r="W84" t="str">
            <v>juntavecinalhuavina@gmail.com</v>
          </cell>
          <cell r="X84">
            <v>0</v>
          </cell>
          <cell r="Y84">
            <v>42718</v>
          </cell>
          <cell r="Z84">
            <v>43813</v>
          </cell>
          <cell r="AA84">
            <v>28066</v>
          </cell>
          <cell r="AB84">
            <v>1366037140</v>
          </cell>
          <cell r="AC84" t="str">
            <v>JUNTA VECINAL N°10 DE HUAVINA</v>
          </cell>
          <cell r="AD84" t="str">
            <v>BANCO ESTADO DE CHILE</v>
          </cell>
          <cell r="AE84" t="str">
            <v>CUENTA DE AHORROS</v>
          </cell>
          <cell r="AF84">
            <v>0</v>
          </cell>
          <cell r="AG84" t="str">
            <v>HABILITADO</v>
          </cell>
          <cell r="AH84" t="str">
            <v>JESSICA MARCELA NAVARRETE MORALES</v>
          </cell>
          <cell r="AI84" t="str">
            <v>11.505.195-4</v>
          </cell>
          <cell r="AJ84" t="str">
            <v>TARAPACÁ s/n HUAVIÑA</v>
          </cell>
          <cell r="AK84">
            <v>79825499</v>
          </cell>
          <cell r="AL84">
            <v>79825499</v>
          </cell>
          <cell r="AM84" t="str">
            <v>alexis.imhuara@gmail.com</v>
          </cell>
          <cell r="AN84" t="str">
            <v xml:space="preserve"> </v>
          </cell>
          <cell r="AO84" t="str">
            <v>NO</v>
          </cell>
          <cell r="AP84">
            <v>0</v>
          </cell>
          <cell r="AQ84" t="str">
            <v>HABILITADO</v>
          </cell>
          <cell r="AR84" t="str">
            <v>ASESORIAS E INSUMOS NORTE VERDE LTDA.</v>
          </cell>
          <cell r="AS84" t="str">
            <v>77.866.990-0</v>
          </cell>
          <cell r="AT84">
            <v>0</v>
          </cell>
          <cell r="AU84">
            <v>0</v>
          </cell>
          <cell r="AV84">
            <v>0</v>
          </cell>
          <cell r="AW84">
            <v>0</v>
          </cell>
          <cell r="AX84">
            <v>0</v>
          </cell>
          <cell r="AY84" t="str">
            <v>NO</v>
          </cell>
          <cell r="AZ84">
            <v>0</v>
          </cell>
          <cell r="BA84">
            <v>0</v>
          </cell>
          <cell r="BB84">
            <v>0</v>
          </cell>
          <cell r="BC84">
            <v>0</v>
          </cell>
          <cell r="BD84">
            <v>0</v>
          </cell>
          <cell r="BE84">
            <v>0</v>
          </cell>
          <cell r="BF84">
            <v>0</v>
          </cell>
          <cell r="BG84">
            <v>0</v>
          </cell>
          <cell r="BH84" t="str">
            <v>IQUIQUE</v>
          </cell>
          <cell r="BI84" t="str">
            <v>HUARA</v>
          </cell>
          <cell r="BJ84">
            <v>0</v>
          </cell>
          <cell r="BK84">
            <v>0</v>
          </cell>
          <cell r="BL84">
            <v>0</v>
          </cell>
          <cell r="BM84" t="e">
            <v>#DIV/0!</v>
          </cell>
          <cell r="BN84" t="str">
            <v>NUEVO</v>
          </cell>
          <cell r="BO84" t="str">
            <v>SITUACIONAL</v>
          </cell>
          <cell r="BP84" t="str">
            <v>ILUMINACIÓN</v>
          </cell>
          <cell r="BQ84">
            <v>0</v>
          </cell>
          <cell r="BR84" t="str">
            <v>INGRESAR SOLO NUMERO DE CANTIDAD DE MESES A EJECUTAR</v>
          </cell>
          <cell r="BS84" t="str">
            <v>INGRESAR FECHA</v>
          </cell>
          <cell r="BT84" t="e">
            <v>#VALUE!</v>
          </cell>
          <cell r="BU84" t="str">
            <v>ILUMINAR EL PUEBLO DE HUAVIÑA CON LUMINARIAS LED SOLARES</v>
          </cell>
          <cell r="BV84">
            <v>0</v>
          </cell>
          <cell r="BW84">
            <v>20000000</v>
          </cell>
          <cell r="BX84">
            <v>1150000</v>
          </cell>
          <cell r="BY84">
            <v>0</v>
          </cell>
          <cell r="BZ84">
            <v>21150000</v>
          </cell>
          <cell r="CA84">
            <v>0</v>
          </cell>
          <cell r="CB84" t="str">
            <v>NORTE VERDE LTDA</v>
          </cell>
          <cell r="CC84" t="str">
            <v>MONICA GALARCE</v>
          </cell>
          <cell r="CD84">
            <v>2751935</v>
          </cell>
          <cell r="CE84" t="str">
            <v>SI</v>
          </cell>
          <cell r="CF84">
            <v>0</v>
          </cell>
          <cell r="CG84">
            <v>0</v>
          </cell>
          <cell r="CH84">
            <v>0</v>
          </cell>
          <cell r="CI84" t="str">
            <v>ADMISIBLE</v>
          </cell>
          <cell r="CJ84" t="str">
            <v>SIN OBSERVACIONES DE ADMISIBILIDAD</v>
          </cell>
          <cell r="CK84" t="str">
            <v>CHEQUEAR CALCULO LUMINICO</v>
          </cell>
          <cell r="CL84">
            <v>0</v>
          </cell>
          <cell r="CM84">
            <v>0</v>
          </cell>
          <cell r="CN84" t="str">
            <v>NO</v>
          </cell>
          <cell r="CO84">
            <v>0</v>
          </cell>
          <cell r="CP84">
            <v>0</v>
          </cell>
          <cell r="CQ84" t="str">
            <v>NO</v>
          </cell>
          <cell r="CR84" t="str">
            <v>MIGUEL REBORIDO</v>
          </cell>
          <cell r="CS84" t="str">
            <v xml:space="preserve">1. NO ESTAN FIRMADOS LA TOTALIDAD DE LOS CURRICULUMS DE LOS PROFESIONALES A CARGO DEL PROYECTO. 
2. EL ACTA DE INFORMACIÓN DE LA INSTITUCIÓN NO PRESENTA NINGUNA FIRMA DE PARTICIPANTES A LA MISMA.  
3. NO HAY FOTOS QUE EVIDENCIEN LA NECESIDAD DE LA INSTALACIÓN DE LUMINARIAS. 
4. MEMORIA TÉCNICA INCOMPLETA, SIN CÁLCULO LUMINICO. 
5. NO PRESENTA CERTIFICADOS DE ETNIAS PARA LOS BENEFICIARIOS QUE CORRESPONDE. 
6. DECLARAR A  CONSTANZA ROCIO MUÑOZ COMO ADMISTRADOR CONTABLE, ASÍ LO REFLEJA SU CARTA DE COMPROMISO RESPALDADA POR EL REPRESENTANTE DE LA INSTITUCIÓN  </v>
          </cell>
          <cell r="CT84" t="str">
            <v>SITUACIONAL</v>
          </cell>
          <cell r="CU84" t="str">
            <v>Tamarugal</v>
          </cell>
          <cell r="CV84">
            <v>20000000</v>
          </cell>
          <cell r="CW84">
            <v>0</v>
          </cell>
          <cell r="CX84">
            <v>20000000</v>
          </cell>
          <cell r="CY84">
            <v>0.54249999999999998</v>
          </cell>
          <cell r="CZ84" t="str">
            <v>NO ELEGIBLE</v>
          </cell>
          <cell r="DA84">
            <v>0</v>
          </cell>
          <cell r="DB84">
            <v>0</v>
          </cell>
          <cell r="DC84">
            <v>0</v>
          </cell>
          <cell r="DD84">
            <v>0</v>
          </cell>
          <cell r="DE84">
            <v>0</v>
          </cell>
          <cell r="DF84">
            <v>0</v>
          </cell>
          <cell r="DG84" t="str">
            <v/>
          </cell>
          <cell r="DH84" t="str">
            <v/>
          </cell>
          <cell r="DI84">
            <v>0</v>
          </cell>
          <cell r="DJ84">
            <v>0</v>
          </cell>
          <cell r="DK84">
            <v>0</v>
          </cell>
          <cell r="DL84">
            <v>0</v>
          </cell>
          <cell r="DM84">
            <v>0</v>
          </cell>
          <cell r="DN84">
            <v>76</v>
          </cell>
          <cell r="DO84" t="str">
            <v>ADMISIBLE</v>
          </cell>
          <cell r="DP84">
            <v>0</v>
          </cell>
          <cell r="DQ84">
            <v>0</v>
          </cell>
        </row>
        <row r="85">
          <cell r="D85">
            <v>77</v>
          </cell>
          <cell r="E85" t="str">
            <v>75.062.700-5</v>
          </cell>
          <cell r="F85" t="str">
            <v>POBLACIÓN RUBEN GODOY VIVE MAS SEGURO CON CAMARAS DE VIGILANCIA</v>
          </cell>
          <cell r="G85" t="str">
            <v>JUNTA DE VECINOS RUBEN GODOY N°47</v>
          </cell>
          <cell r="H85" t="str">
            <v>HABILITADO</v>
          </cell>
          <cell r="I85" t="str">
            <v>INSTITUCIÓN SIN VALIDAR</v>
          </cell>
          <cell r="J85" t="str">
            <v>INSTITUCIÓN SIN VALIDAR</v>
          </cell>
          <cell r="K85" t="str">
            <v>INSTITUCIÓN SIN VALIDAR</v>
          </cell>
          <cell r="L85" t="e">
            <v>#VALUE!</v>
          </cell>
          <cell r="M85" t="e">
            <v>#VALUE!</v>
          </cell>
          <cell r="N85" t="str">
            <v>OK</v>
          </cell>
          <cell r="O85">
            <v>0</v>
          </cell>
          <cell r="P85">
            <v>77</v>
          </cell>
          <cell r="Q85">
            <v>0</v>
          </cell>
          <cell r="R85" t="e">
            <v>#N/A</v>
          </cell>
          <cell r="S85" t="e">
            <v>#N/A</v>
          </cell>
          <cell r="T85" t="e">
            <v>#N/A</v>
          </cell>
          <cell r="U85" t="e">
            <v>#N/A</v>
          </cell>
          <cell r="V85" t="e">
            <v>#N/A</v>
          </cell>
          <cell r="W85" t="e">
            <v>#N/A</v>
          </cell>
          <cell r="X85">
            <v>0</v>
          </cell>
          <cell r="Y85" t="e">
            <v>#N/A</v>
          </cell>
          <cell r="Z85" t="e">
            <v>#N/A</v>
          </cell>
          <cell r="AA85" t="e">
            <v>#N/A</v>
          </cell>
          <cell r="AB85" t="e">
            <v>#N/A</v>
          </cell>
          <cell r="AC85" t="e">
            <v>#N/A</v>
          </cell>
          <cell r="AD85" t="e">
            <v>#N/A</v>
          </cell>
          <cell r="AE85" t="e">
            <v>#N/A</v>
          </cell>
          <cell r="AF85">
            <v>0</v>
          </cell>
          <cell r="AG85" t="str">
            <v>HABILITADO</v>
          </cell>
          <cell r="AH85" t="e">
            <v>#N/A</v>
          </cell>
          <cell r="AI85" t="e">
            <v>#N/A</v>
          </cell>
          <cell r="AJ85" t="e">
            <v>#N/A</v>
          </cell>
          <cell r="AK85" t="e">
            <v>#N/A</v>
          </cell>
          <cell r="AL85" t="e">
            <v>#N/A</v>
          </cell>
          <cell r="AM85" t="e">
            <v>#N/A</v>
          </cell>
          <cell r="AN85" t="str">
            <v xml:space="preserve"> </v>
          </cell>
          <cell r="AO85" t="str">
            <v>NO</v>
          </cell>
          <cell r="AP85">
            <v>0</v>
          </cell>
          <cell r="AQ85" t="str">
            <v>HABILITADO</v>
          </cell>
          <cell r="AR85" t="str">
            <v xml:space="preserve">VIRGINIA DEL TRANSITO DASVALOS CACERES </v>
          </cell>
          <cell r="AS85" t="str">
            <v>5.864.634-2</v>
          </cell>
          <cell r="AT85" t="str">
            <v>CALLE CAUTIN 2835</v>
          </cell>
          <cell r="AU85">
            <v>0</v>
          </cell>
          <cell r="AV85">
            <v>979471655</v>
          </cell>
          <cell r="AW85" t="str">
            <v>MAVEGASUSY@GMAIL.COM</v>
          </cell>
          <cell r="AX85">
            <v>0</v>
          </cell>
          <cell r="AY85" t="str">
            <v>NO</v>
          </cell>
          <cell r="AZ85">
            <v>0</v>
          </cell>
          <cell r="BA85">
            <v>0</v>
          </cell>
          <cell r="BB85">
            <v>0</v>
          </cell>
          <cell r="BC85">
            <v>0</v>
          </cell>
          <cell r="BD85">
            <v>0</v>
          </cell>
          <cell r="BE85">
            <v>0</v>
          </cell>
          <cell r="BF85">
            <v>0</v>
          </cell>
          <cell r="BG85">
            <v>0</v>
          </cell>
          <cell r="BH85" t="str">
            <v>IQUIQUE</v>
          </cell>
          <cell r="BI85" t="str">
            <v>IQUIQUE</v>
          </cell>
          <cell r="BJ85" t="str">
            <v>POBLACIÓN RUBEN GODOY</v>
          </cell>
          <cell r="BK85">
            <v>3040</v>
          </cell>
          <cell r="BL85">
            <v>3040</v>
          </cell>
          <cell r="BM85">
            <v>0</v>
          </cell>
          <cell r="BN85" t="str">
            <v>NUEVO</v>
          </cell>
          <cell r="BO85" t="str">
            <v>SITUACIONAL</v>
          </cell>
          <cell r="BP85" t="str">
            <v>CAMARAS</v>
          </cell>
          <cell r="BQ85">
            <v>0</v>
          </cell>
          <cell r="BR85">
            <v>6</v>
          </cell>
          <cell r="BS85">
            <v>42948</v>
          </cell>
          <cell r="BT85">
            <v>43070</v>
          </cell>
          <cell r="BU85" t="str">
            <v xml:space="preserve">REDUCIR LA OCURRENCIA DE DELITOS Y CONSUMO DE DROGAS  CON LA INSTALACIÓN DE CAMARAS DE VIGILANCIA </v>
          </cell>
          <cell r="BV85">
            <v>0</v>
          </cell>
          <cell r="BW85">
            <v>8000000</v>
          </cell>
          <cell r="BX85">
            <v>0</v>
          </cell>
          <cell r="BY85">
            <v>0</v>
          </cell>
          <cell r="BZ85">
            <v>8000000</v>
          </cell>
          <cell r="CA85">
            <v>0</v>
          </cell>
          <cell r="CB85" t="str">
            <v>VILLA TELECOM</v>
          </cell>
          <cell r="CC85" t="str">
            <v>ANTOIO VILLAFAÑA VACIAN</v>
          </cell>
          <cell r="CD85">
            <v>7899999</v>
          </cell>
          <cell r="CE85" t="str">
            <v>SI</v>
          </cell>
          <cell r="CF85">
            <v>0</v>
          </cell>
          <cell r="CG85">
            <v>0</v>
          </cell>
          <cell r="CH85">
            <v>0</v>
          </cell>
          <cell r="CI85" t="str">
            <v>INADMISIBLE</v>
          </cell>
          <cell r="CJ85" t="str">
            <v>INSTITUCIÓN NO REGISTRA VALIDACIÓN - NO INCORPORA CERTIFICADO DE VIGENCIA DE LA CUENTA BANCARIA</v>
          </cell>
          <cell r="CK85">
            <v>0</v>
          </cell>
          <cell r="CL85">
            <v>0</v>
          </cell>
          <cell r="CM85">
            <v>0</v>
          </cell>
          <cell r="CN85" t="str">
            <v>NO</v>
          </cell>
          <cell r="CO85">
            <v>0</v>
          </cell>
          <cell r="CP85">
            <v>0</v>
          </cell>
          <cell r="CQ85">
            <v>0</v>
          </cell>
          <cell r="CR85">
            <v>0</v>
          </cell>
          <cell r="CS85">
            <v>0</v>
          </cell>
          <cell r="CT85">
            <v>0</v>
          </cell>
          <cell r="CU85">
            <v>0</v>
          </cell>
          <cell r="CV85">
            <v>0</v>
          </cell>
          <cell r="CW85">
            <v>0</v>
          </cell>
          <cell r="CX85">
            <v>0</v>
          </cell>
          <cell r="CY85" t="str">
            <v/>
          </cell>
          <cell r="CZ85" t="str">
            <v>INADMISIBLE</v>
          </cell>
          <cell r="DA85">
            <v>0</v>
          </cell>
          <cell r="DB85">
            <v>0</v>
          </cell>
          <cell r="DC85">
            <v>0</v>
          </cell>
          <cell r="DD85">
            <v>0</v>
          </cell>
          <cell r="DE85">
            <v>0</v>
          </cell>
          <cell r="DF85">
            <v>0</v>
          </cell>
          <cell r="DG85" t="str">
            <v/>
          </cell>
          <cell r="DH85" t="str">
            <v/>
          </cell>
          <cell r="DI85">
            <v>0</v>
          </cell>
          <cell r="DJ85">
            <v>0</v>
          </cell>
          <cell r="DK85">
            <v>0</v>
          </cell>
          <cell r="DL85">
            <v>0</v>
          </cell>
          <cell r="DM85">
            <v>0</v>
          </cell>
          <cell r="DN85">
            <v>77</v>
          </cell>
          <cell r="DO85" t="str">
            <v>INADMISIBLE</v>
          </cell>
          <cell r="DP85">
            <v>0</v>
          </cell>
          <cell r="DQ85">
            <v>0</v>
          </cell>
        </row>
        <row r="86">
          <cell r="D86">
            <v>78</v>
          </cell>
          <cell r="E86" t="str">
            <v>65.567.740-2</v>
          </cell>
          <cell r="F86" t="str">
            <v>QUIERO MI BARRIO</v>
          </cell>
          <cell r="G86" t="str">
            <v>JUNTA DE VECINOS DRAGÓN TRIUNFADOR</v>
          </cell>
          <cell r="H86" t="str">
            <v>HABILITADO</v>
          </cell>
          <cell r="I86" t="str">
            <v>Validada</v>
          </cell>
          <cell r="J86">
            <v>42874.505300925928</v>
          </cell>
          <cell r="K86">
            <v>43127</v>
          </cell>
          <cell r="L86" t="str">
            <v>DIRECTIVA VIGENTE</v>
          </cell>
          <cell r="M86" t="str">
            <v>OK</v>
          </cell>
          <cell r="N86" t="str">
            <v>OK</v>
          </cell>
          <cell r="O86">
            <v>0</v>
          </cell>
          <cell r="P86">
            <v>78</v>
          </cell>
          <cell r="Q86">
            <v>0</v>
          </cell>
          <cell r="R86" t="str">
            <v>Pedro Prado 2432</v>
          </cell>
          <cell r="S86" t="str">
            <v>Iquique</v>
          </cell>
          <cell r="T86" t="str">
            <v>Iquique</v>
          </cell>
          <cell r="U86">
            <v>954847567</v>
          </cell>
          <cell r="V86">
            <v>954847567</v>
          </cell>
          <cell r="W86" t="str">
            <v>m.ganga.solar@gmail.com</v>
          </cell>
          <cell r="X86">
            <v>0</v>
          </cell>
          <cell r="Y86">
            <v>42031</v>
          </cell>
          <cell r="Z86">
            <v>43127</v>
          </cell>
          <cell r="AA86">
            <v>33366</v>
          </cell>
          <cell r="AB86">
            <v>13657751176</v>
          </cell>
          <cell r="AC86" t="str">
            <v>Junta de vecinos Dragón Triunfador</v>
          </cell>
          <cell r="AD86" t="str">
            <v>BANCO ESTADO DE CHILE</v>
          </cell>
          <cell r="AE86" t="str">
            <v>CUENTA DE AHORROS</v>
          </cell>
          <cell r="AF86">
            <v>0</v>
          </cell>
          <cell r="AG86" t="str">
            <v>HABILITADO</v>
          </cell>
          <cell r="AH86" t="str">
            <v>Mario Araya Cerda</v>
          </cell>
          <cell r="AI86" t="str">
            <v>6.239.530-3</v>
          </cell>
          <cell r="AJ86" t="str">
            <v>Salvador Allende 2432</v>
          </cell>
          <cell r="AK86">
            <v>954847567</v>
          </cell>
          <cell r="AL86">
            <v>954847567</v>
          </cell>
          <cell r="AM86" t="str">
            <v>m.ganga.solar@gmail.com</v>
          </cell>
          <cell r="AN86" t="str">
            <v xml:space="preserve"> </v>
          </cell>
          <cell r="AO86" t="str">
            <v>NO</v>
          </cell>
          <cell r="AP86">
            <v>0</v>
          </cell>
          <cell r="AQ86" t="str">
            <v>HABILITADO</v>
          </cell>
          <cell r="AR86" t="str">
            <v>ITALO ARAYA MARINOVIC</v>
          </cell>
          <cell r="AS86" t="str">
            <v>15.924.336-4</v>
          </cell>
          <cell r="AT86">
            <v>0</v>
          </cell>
          <cell r="AU86">
            <v>0</v>
          </cell>
          <cell r="AV86">
            <v>0</v>
          </cell>
          <cell r="AW86">
            <v>0</v>
          </cell>
          <cell r="AX86">
            <v>0</v>
          </cell>
          <cell r="AY86" t="str">
            <v>NO</v>
          </cell>
          <cell r="AZ86">
            <v>0</v>
          </cell>
          <cell r="BA86">
            <v>0</v>
          </cell>
          <cell r="BB86">
            <v>0</v>
          </cell>
          <cell r="BC86">
            <v>0</v>
          </cell>
          <cell r="BD86">
            <v>0</v>
          </cell>
          <cell r="BE86">
            <v>0</v>
          </cell>
          <cell r="BF86">
            <v>0</v>
          </cell>
          <cell r="BG86">
            <v>0</v>
          </cell>
          <cell r="BH86" t="str">
            <v>IQUIQUE</v>
          </cell>
          <cell r="BI86" t="str">
            <v>IQUIQUE</v>
          </cell>
          <cell r="BJ86">
            <v>0</v>
          </cell>
          <cell r="BK86">
            <v>0</v>
          </cell>
          <cell r="BL86">
            <v>0</v>
          </cell>
          <cell r="BM86" t="e">
            <v>#DIV/0!</v>
          </cell>
          <cell r="BN86" t="str">
            <v>NUEVO</v>
          </cell>
          <cell r="BO86" t="str">
            <v>SITUACIONAL</v>
          </cell>
          <cell r="BP86" t="str">
            <v>CAMARAS</v>
          </cell>
          <cell r="BQ86">
            <v>0</v>
          </cell>
          <cell r="BR86">
            <v>6</v>
          </cell>
          <cell r="BS86">
            <v>42948</v>
          </cell>
          <cell r="BT86">
            <v>43132</v>
          </cell>
          <cell r="BU86">
            <v>0</v>
          </cell>
          <cell r="BV86">
            <v>0</v>
          </cell>
          <cell r="BW86">
            <v>8000000</v>
          </cell>
          <cell r="BX86">
            <v>0</v>
          </cell>
          <cell r="BY86">
            <v>0</v>
          </cell>
          <cell r="BZ86">
            <v>8000000</v>
          </cell>
          <cell r="CA86">
            <v>0</v>
          </cell>
          <cell r="CB86" t="str">
            <v>VILLA TELECOM</v>
          </cell>
          <cell r="CC86" t="str">
            <v>ANTOIO VILLAFAÑA VACIAN</v>
          </cell>
          <cell r="CD86">
            <v>7899999</v>
          </cell>
          <cell r="CE86" t="str">
            <v>SI</v>
          </cell>
          <cell r="CF86" t="str">
            <v>SI</v>
          </cell>
          <cell r="CG86">
            <v>0</v>
          </cell>
          <cell r="CH86">
            <v>0</v>
          </cell>
          <cell r="CI86" t="str">
            <v>ADMISIBLE</v>
          </cell>
          <cell r="CJ86" t="str">
            <v>SIN OBSERVACIONES DE ADMISIBILIDAD</v>
          </cell>
          <cell r="CK86">
            <v>0</v>
          </cell>
          <cell r="CL86">
            <v>0</v>
          </cell>
          <cell r="CM86">
            <v>0</v>
          </cell>
          <cell r="CN86" t="str">
            <v>NO</v>
          </cell>
          <cell r="CO86">
            <v>0</v>
          </cell>
          <cell r="CP86">
            <v>0</v>
          </cell>
          <cell r="CQ86" t="str">
            <v>NO</v>
          </cell>
          <cell r="CR86" t="str">
            <v>JORGE ESCALONA</v>
          </cell>
          <cell r="CS86" t="str">
            <v>1. NO SE EXHIBE COMPROMISO O PLAN DE MANTENIMIENTO. 
2. NO HAY CURRICULUM DEL PERSONAL TECNICO QUE INSTALARÁ LAS CAMARAS.</v>
          </cell>
          <cell r="CT86" t="str">
            <v>SITUACIONAL</v>
          </cell>
          <cell r="CU86" t="str">
            <v>Iquique</v>
          </cell>
          <cell r="CV86">
            <v>8000000</v>
          </cell>
          <cell r="CW86">
            <v>8000000</v>
          </cell>
          <cell r="CX86">
            <v>0</v>
          </cell>
          <cell r="CY86">
            <v>0.74249999999999994</v>
          </cell>
          <cell r="CZ86" t="str">
            <v>ELEGIBLE</v>
          </cell>
          <cell r="DA86">
            <v>0</v>
          </cell>
          <cell r="DB86">
            <v>8000000</v>
          </cell>
          <cell r="DC86">
            <v>8000000</v>
          </cell>
          <cell r="DD86">
            <v>0</v>
          </cell>
          <cell r="DE86" t="str">
            <v>NO ADJUDICADO</v>
          </cell>
          <cell r="DF86">
            <v>0</v>
          </cell>
          <cell r="DG86" t="str">
            <v/>
          </cell>
          <cell r="DH86" t="str">
            <v/>
          </cell>
          <cell r="DI86">
            <v>0</v>
          </cell>
          <cell r="DJ86">
            <v>0</v>
          </cell>
          <cell r="DK86">
            <v>0</v>
          </cell>
          <cell r="DL86">
            <v>0</v>
          </cell>
          <cell r="DM86">
            <v>0</v>
          </cell>
          <cell r="DN86">
            <v>78</v>
          </cell>
          <cell r="DO86" t="str">
            <v>NO ADJUDICADO</v>
          </cell>
          <cell r="DP86">
            <v>0</v>
          </cell>
          <cell r="DQ86">
            <v>0</v>
          </cell>
        </row>
        <row r="87">
          <cell r="D87">
            <v>79</v>
          </cell>
          <cell r="E87" t="str">
            <v>75.975.970-2</v>
          </cell>
          <cell r="F87" t="str">
            <v>SISTEMA DE ENERGÍA FOTOVOLTAICA PARA MEJORAR LA SEGURIDAD Y CALIDAD DE VIDA DEL PUEBLO DE SOGA</v>
          </cell>
          <cell r="G87" t="str">
            <v>COMUNIDAD INDIGENA AYMARA DEL PUEBLO DE SOGA</v>
          </cell>
          <cell r="H87" t="str">
            <v>INHABILITADO</v>
          </cell>
          <cell r="I87" t="str">
            <v>Validada</v>
          </cell>
          <cell r="J87">
            <v>42866.520069444443</v>
          </cell>
          <cell r="K87">
            <v>43544</v>
          </cell>
          <cell r="L87" t="str">
            <v>DIRECTIVA VIGENTE</v>
          </cell>
          <cell r="M87" t="str">
            <v>OK</v>
          </cell>
          <cell r="N87" t="str">
            <v>OK</v>
          </cell>
          <cell r="O87">
            <v>0</v>
          </cell>
          <cell r="P87">
            <v>79</v>
          </cell>
          <cell r="Q87">
            <v>0</v>
          </cell>
          <cell r="R87" t="str">
            <v>PUEBLO DE SOGA SIN NUMERO</v>
          </cell>
          <cell r="S87" t="str">
            <v>Tamarugal</v>
          </cell>
          <cell r="T87" t="str">
            <v>Huara</v>
          </cell>
          <cell r="U87">
            <v>0</v>
          </cell>
          <cell r="V87">
            <v>964724851</v>
          </cell>
          <cell r="W87" t="str">
            <v>comunidaddesoga@gmail.com</v>
          </cell>
          <cell r="X87">
            <v>0</v>
          </cell>
          <cell r="Y87" t="str">
            <v>0000-00-00</v>
          </cell>
          <cell r="Z87">
            <v>43544</v>
          </cell>
          <cell r="AA87">
            <v>36410</v>
          </cell>
          <cell r="AB87">
            <v>1366161240</v>
          </cell>
          <cell r="AC87" t="str">
            <v>COMUNIDAD INDIGENA AYMARA DEL PUEBLO DE SOGA</v>
          </cell>
          <cell r="AD87" t="str">
            <v>BANCO ESTADO DE CHILE</v>
          </cell>
          <cell r="AE87" t="str">
            <v>CUENTA DE AHORROS</v>
          </cell>
          <cell r="AF87">
            <v>0</v>
          </cell>
          <cell r="AG87" t="str">
            <v>INHABILITADO</v>
          </cell>
          <cell r="AH87" t="str">
            <v>JORGE EUSTAQUIO CHOQUE RAMOS</v>
          </cell>
          <cell r="AI87" t="str">
            <v>6.720.367-4</v>
          </cell>
          <cell r="AJ87" t="str">
            <v>sotomayor 62</v>
          </cell>
          <cell r="AK87">
            <v>0</v>
          </cell>
          <cell r="AL87">
            <v>964724851</v>
          </cell>
          <cell r="AM87" t="str">
            <v>jimena.choque@hotmail.com</v>
          </cell>
          <cell r="AN87" t="str">
            <v xml:space="preserve"> </v>
          </cell>
          <cell r="AO87" t="str">
            <v>NO</v>
          </cell>
          <cell r="AP87">
            <v>0</v>
          </cell>
          <cell r="AQ87" t="str">
            <v>HABILITADO</v>
          </cell>
          <cell r="AR87" t="str">
            <v>JORGE EUSTAQUIO CHOQUE RAMOS</v>
          </cell>
          <cell r="AS87" t="str">
            <v>6.720.367-4</v>
          </cell>
          <cell r="AT87" t="str">
            <v>SOTOMAYOR 64</v>
          </cell>
          <cell r="AU87">
            <v>0</v>
          </cell>
          <cell r="AV87">
            <v>964724851</v>
          </cell>
          <cell r="AW87" t="str">
            <v>CHOQUERAMOSJORGE@GMAIL.COM</v>
          </cell>
          <cell r="AX87">
            <v>0</v>
          </cell>
          <cell r="AY87" t="str">
            <v>NO</v>
          </cell>
          <cell r="AZ87">
            <v>0</v>
          </cell>
          <cell r="BA87" t="str">
            <v xml:space="preserve">HECTOR JACOB SAN MARTIN CERECEDA </v>
          </cell>
          <cell r="BB87" t="str">
            <v>13.783.461-8</v>
          </cell>
          <cell r="BC87" t="str">
            <v>ESMERALDA 528, DEPTO. 73</v>
          </cell>
          <cell r="BD87">
            <v>0</v>
          </cell>
          <cell r="BE87">
            <v>987744296</v>
          </cell>
          <cell r="BF87" t="str">
            <v>HECTOR.SANMARTIN@GMAIL.COM</v>
          </cell>
          <cell r="BG87">
            <v>0</v>
          </cell>
          <cell r="BH87" t="str">
            <v>TAMARUGAL</v>
          </cell>
          <cell r="BI87" t="str">
            <v>HUARA</v>
          </cell>
          <cell r="BJ87" t="str">
            <v>SOGA</v>
          </cell>
          <cell r="BK87">
            <v>14</v>
          </cell>
          <cell r="BL87">
            <v>150</v>
          </cell>
          <cell r="BM87">
            <v>0</v>
          </cell>
          <cell r="BN87" t="str">
            <v>NUEVO</v>
          </cell>
          <cell r="BO87" t="str">
            <v>SITUACIONAL</v>
          </cell>
          <cell r="BP87" t="str">
            <v>ILUMINACIÓN</v>
          </cell>
          <cell r="BQ87">
            <v>0</v>
          </cell>
          <cell r="BR87">
            <v>6</v>
          </cell>
          <cell r="BS87">
            <v>42917</v>
          </cell>
          <cell r="BT87">
            <v>43099</v>
          </cell>
          <cell r="BU87" t="str">
            <v xml:space="preserve">MEJORAR CALIDAD DE VIDA DE LOS POBLADORES IMPLEMENTANDO UN SISTEMA DE ENERGIA LIMPIA </v>
          </cell>
          <cell r="BV87">
            <v>0</v>
          </cell>
          <cell r="BW87">
            <v>19981710</v>
          </cell>
          <cell r="BX87">
            <v>100000</v>
          </cell>
          <cell r="BY87">
            <v>0</v>
          </cell>
          <cell r="BZ87">
            <v>20081710</v>
          </cell>
          <cell r="CA87">
            <v>0</v>
          </cell>
          <cell r="CB87" t="str">
            <v>SEG PROYECT LTDA</v>
          </cell>
          <cell r="CC87" t="str">
            <v>FRANCISCO BARREDA PANIAGUA</v>
          </cell>
          <cell r="CD87">
            <v>18931710</v>
          </cell>
          <cell r="CE87" t="str">
            <v>NO</v>
          </cell>
          <cell r="CF87">
            <v>0</v>
          </cell>
          <cell r="CG87">
            <v>0</v>
          </cell>
          <cell r="CH87">
            <v>0</v>
          </cell>
          <cell r="CI87" t="str">
            <v>INADMISIBLE</v>
          </cell>
          <cell r="CJ87" t="str">
            <v>INSTITUCIÓN INHABILITADA</v>
          </cell>
          <cell r="CK87">
            <v>0</v>
          </cell>
          <cell r="CL87">
            <v>0</v>
          </cell>
          <cell r="CM87">
            <v>0</v>
          </cell>
          <cell r="CN87" t="str">
            <v>NO</v>
          </cell>
          <cell r="CO87">
            <v>0</v>
          </cell>
          <cell r="CP87">
            <v>0</v>
          </cell>
          <cell r="CQ87">
            <v>0</v>
          </cell>
          <cell r="CR87">
            <v>0</v>
          </cell>
          <cell r="CS87">
            <v>0</v>
          </cell>
          <cell r="CT87">
            <v>0</v>
          </cell>
          <cell r="CU87">
            <v>0</v>
          </cell>
          <cell r="CV87">
            <v>0</v>
          </cell>
          <cell r="CW87">
            <v>0</v>
          </cell>
          <cell r="CX87">
            <v>0</v>
          </cell>
          <cell r="CY87" t="str">
            <v/>
          </cell>
          <cell r="CZ87" t="str">
            <v>INADMISIBLE</v>
          </cell>
          <cell r="DA87">
            <v>0</v>
          </cell>
          <cell r="DB87">
            <v>0</v>
          </cell>
          <cell r="DC87">
            <v>0</v>
          </cell>
          <cell r="DD87">
            <v>0</v>
          </cell>
          <cell r="DE87">
            <v>0</v>
          </cell>
          <cell r="DF87">
            <v>0</v>
          </cell>
          <cell r="DG87" t="str">
            <v/>
          </cell>
          <cell r="DH87" t="str">
            <v/>
          </cell>
          <cell r="DI87">
            <v>0</v>
          </cell>
          <cell r="DJ87">
            <v>0</v>
          </cell>
          <cell r="DK87">
            <v>0</v>
          </cell>
          <cell r="DL87">
            <v>0</v>
          </cell>
          <cell r="DM87">
            <v>0</v>
          </cell>
          <cell r="DN87">
            <v>79</v>
          </cell>
          <cell r="DO87" t="str">
            <v>INADMISIBLE</v>
          </cell>
          <cell r="DP87">
            <v>0</v>
          </cell>
          <cell r="DQ87">
            <v>0</v>
          </cell>
        </row>
        <row r="88">
          <cell r="D88">
            <v>80</v>
          </cell>
          <cell r="E88" t="str">
            <v>65.050.613-8</v>
          </cell>
          <cell r="F88" t="str">
            <v>ILUMINANDO NUESTRO PUEBLO</v>
          </cell>
          <cell r="G88" t="str">
            <v>ORGANIZACION COMUNITARIA TARAPACA ANCESTRAL</v>
          </cell>
          <cell r="H88" t="str">
            <v>HABILITADO</v>
          </cell>
          <cell r="I88" t="str">
            <v>Validada</v>
          </cell>
          <cell r="J88">
            <v>42829.542129629626</v>
          </cell>
          <cell r="K88">
            <v>42402</v>
          </cell>
          <cell r="L88" t="str">
            <v>DIRECTIVA VIGENTE</v>
          </cell>
          <cell r="M88" t="str">
            <v>OK</v>
          </cell>
          <cell r="N88" t="str">
            <v>OK</v>
          </cell>
          <cell r="O88">
            <v>0</v>
          </cell>
          <cell r="P88">
            <v>80</v>
          </cell>
          <cell r="Q88">
            <v>0</v>
          </cell>
          <cell r="R88" t="str">
            <v>LOS LLAMEROS 3014</v>
          </cell>
          <cell r="S88" t="str">
            <v>Iquique</v>
          </cell>
          <cell r="T88" t="str">
            <v>Iquique</v>
          </cell>
          <cell r="U88">
            <v>0</v>
          </cell>
          <cell r="V88">
            <v>968105303</v>
          </cell>
          <cell r="W88" t="str">
            <v>octarapacaancestral@gmail.com</v>
          </cell>
          <cell r="X88">
            <v>0</v>
          </cell>
          <cell r="Y88">
            <v>41307</v>
          </cell>
          <cell r="Z88">
            <v>42402</v>
          </cell>
          <cell r="AA88">
            <v>40766</v>
          </cell>
          <cell r="AB88">
            <v>1366197938</v>
          </cell>
          <cell r="AC88" t="str">
            <v>ORGANIZACION COMUNITARIA TARAPACA ANCESTRAL</v>
          </cell>
          <cell r="AD88" t="str">
            <v>BANCO ESTADO DE CHILE</v>
          </cell>
          <cell r="AE88" t="str">
            <v>CUENTA DE AHORROS</v>
          </cell>
          <cell r="AF88">
            <v>0</v>
          </cell>
          <cell r="AG88" t="str">
            <v>HABILITADO</v>
          </cell>
          <cell r="AH88" t="str">
            <v>OSCAR LORENZO SCIARAFFIA VERNAL</v>
          </cell>
          <cell r="AI88" t="str">
            <v>7.134.380-4</v>
          </cell>
          <cell r="AJ88" t="str">
            <v>LOS LLAMEROS 3014</v>
          </cell>
          <cell r="AK88">
            <v>0</v>
          </cell>
          <cell r="AL88">
            <v>968105303</v>
          </cell>
          <cell r="AM88" t="str">
            <v>lorenoscar@hotmail.com</v>
          </cell>
          <cell r="AN88" t="str">
            <v xml:space="preserve"> </v>
          </cell>
          <cell r="AO88" t="str">
            <v>NO</v>
          </cell>
          <cell r="AP88">
            <v>0</v>
          </cell>
          <cell r="AQ88" t="str">
            <v>HABILITADO</v>
          </cell>
          <cell r="AR88" t="str">
            <v>MARGARITA JOSEFINA JARA MEDRANO</v>
          </cell>
          <cell r="AS88" t="str">
            <v>6.097.993-6</v>
          </cell>
          <cell r="AT88">
            <v>0</v>
          </cell>
          <cell r="AU88">
            <v>0</v>
          </cell>
          <cell r="AV88">
            <v>0</v>
          </cell>
          <cell r="AW88">
            <v>0</v>
          </cell>
          <cell r="AX88">
            <v>0</v>
          </cell>
          <cell r="AY88" t="str">
            <v>NO</v>
          </cell>
          <cell r="AZ88">
            <v>0</v>
          </cell>
          <cell r="BA88" t="str">
            <v xml:space="preserve">PABLO ALBERTO BARRIENTOS SANCHEZ </v>
          </cell>
          <cell r="BB88" t="str">
            <v>7.707.086-9</v>
          </cell>
          <cell r="BC88">
            <v>0</v>
          </cell>
          <cell r="BD88">
            <v>0</v>
          </cell>
          <cell r="BE88">
            <v>0</v>
          </cell>
          <cell r="BF88">
            <v>0</v>
          </cell>
          <cell r="BG88">
            <v>0</v>
          </cell>
          <cell r="BH88" t="str">
            <v>TAMARUGAL</v>
          </cell>
          <cell r="BI88" t="str">
            <v>HUARA</v>
          </cell>
          <cell r="BJ88" t="str">
            <v xml:space="preserve">POBLADO TARAPACÁ </v>
          </cell>
          <cell r="BK88">
            <v>0</v>
          </cell>
          <cell r="BL88">
            <v>0</v>
          </cell>
          <cell r="BM88" t="e">
            <v>#DIV/0!</v>
          </cell>
          <cell r="BN88" t="str">
            <v>NUEVO</v>
          </cell>
          <cell r="BO88" t="str">
            <v>SITUACIONAL</v>
          </cell>
          <cell r="BP88" t="str">
            <v>ILUMINACIÓN</v>
          </cell>
          <cell r="BQ88">
            <v>0</v>
          </cell>
          <cell r="BR88" t="str">
            <v>INGRESAR SOLO NUMERO DE CANTIDAD DE MESES A EJECUTAR</v>
          </cell>
          <cell r="BS88" t="str">
            <v>INGRESAR FECHA</v>
          </cell>
          <cell r="BT88" t="e">
            <v>#VALUE!</v>
          </cell>
          <cell r="BU88">
            <v>0</v>
          </cell>
          <cell r="BV88">
            <v>0</v>
          </cell>
          <cell r="BW88">
            <v>17095000</v>
          </cell>
          <cell r="BX88">
            <v>0</v>
          </cell>
          <cell r="BY88">
            <v>0</v>
          </cell>
          <cell r="BZ88">
            <v>17095000</v>
          </cell>
          <cell r="CA88">
            <v>0</v>
          </cell>
          <cell r="CB88" t="str">
            <v>ECAR SOLAR LTDA</v>
          </cell>
          <cell r="CC88" t="str">
            <v>EDWAR LABRA AGUIRRE</v>
          </cell>
          <cell r="CD88">
            <v>16065000</v>
          </cell>
          <cell r="CE88" t="str">
            <v>SI</v>
          </cell>
          <cell r="CF88">
            <v>0</v>
          </cell>
          <cell r="CG88">
            <v>0</v>
          </cell>
          <cell r="CH88">
            <v>0</v>
          </cell>
          <cell r="CI88" t="str">
            <v>ADMISIBLE</v>
          </cell>
          <cell r="CJ88" t="str">
            <v>SIN OBSERVACIONES DE ADMISIBILIDAD</v>
          </cell>
          <cell r="CK88" t="str">
            <v>CHEQUEAR CALCULO LUMINICO</v>
          </cell>
          <cell r="CL88">
            <v>0</v>
          </cell>
          <cell r="CM88">
            <v>0</v>
          </cell>
          <cell r="CN88" t="str">
            <v>NO</v>
          </cell>
          <cell r="CO88">
            <v>0</v>
          </cell>
          <cell r="CP88">
            <v>0</v>
          </cell>
          <cell r="CQ88" t="str">
            <v>NO</v>
          </cell>
          <cell r="CR88" t="str">
            <v>RENE LAMBERT</v>
          </cell>
          <cell r="CS88" t="str">
            <v>1- NO PRESENTA ESTUDIO DE LUMINOCIDAD FIRMADO X PROFESIONAL                               
2- NO PRESENTA CV DEL RR.HH EJECUTOR                                                                                      
3- NO PRESENTA IMÁGENES DE LAS LOCACIONES EN NOCHE                                                   
4- NO PRESENTA UBICACIÓN DE LOS POSTES                                                                         
5- EL ADM CONTABLE EN CARTA COMPROMISO INDICA 3 MESES DE TRABAJO PARA UN PROYECTO DE 6 MESES</v>
          </cell>
          <cell r="CT88" t="str">
            <v>SITUACIONAL</v>
          </cell>
          <cell r="CU88" t="str">
            <v>Iquique</v>
          </cell>
          <cell r="CV88">
            <v>17095000</v>
          </cell>
          <cell r="CW88">
            <v>0</v>
          </cell>
          <cell r="CX88">
            <v>17095000</v>
          </cell>
          <cell r="CY88">
            <v>0.58949999999999991</v>
          </cell>
          <cell r="CZ88" t="str">
            <v>NO ELEGIBLE</v>
          </cell>
          <cell r="DA88">
            <v>0</v>
          </cell>
          <cell r="DB88">
            <v>0</v>
          </cell>
          <cell r="DC88">
            <v>0</v>
          </cell>
          <cell r="DD88">
            <v>0</v>
          </cell>
          <cell r="DE88">
            <v>0</v>
          </cell>
          <cell r="DF88">
            <v>0</v>
          </cell>
          <cell r="DG88" t="str">
            <v/>
          </cell>
          <cell r="DH88" t="str">
            <v/>
          </cell>
          <cell r="DI88">
            <v>0</v>
          </cell>
          <cell r="DJ88">
            <v>0</v>
          </cell>
          <cell r="DK88">
            <v>0</v>
          </cell>
          <cell r="DL88">
            <v>0</v>
          </cell>
          <cell r="DM88">
            <v>0</v>
          </cell>
          <cell r="DN88">
            <v>80</v>
          </cell>
          <cell r="DO88" t="str">
            <v>NO ELEGIBLE</v>
          </cell>
          <cell r="DP88">
            <v>0</v>
          </cell>
          <cell r="DQ88">
            <v>0</v>
          </cell>
        </row>
        <row r="89">
          <cell r="D89">
            <v>81</v>
          </cell>
          <cell r="E89" t="str">
            <v>65.096.361-k</v>
          </cell>
          <cell r="F89" t="str">
            <v>PROGRAMA DE ACOMPAÑAMIENTO SEMBRANDO LUZ Y ESPERANZA</v>
          </cell>
          <cell r="G89" t="str">
            <v>CENTRO CULTURAL, SOCIAL Y DEPORTIVO LA VISION DEL REINO</v>
          </cell>
          <cell r="H89" t="str">
            <v>HABILITADO</v>
          </cell>
          <cell r="I89" t="str">
            <v>Validada</v>
          </cell>
          <cell r="J89">
            <v>42846.538553240738</v>
          </cell>
          <cell r="K89">
            <v>43909</v>
          </cell>
          <cell r="L89" t="str">
            <v>DIRECTIVA VIGENTE</v>
          </cell>
          <cell r="M89" t="str">
            <v>OK</v>
          </cell>
          <cell r="N89" t="str">
            <v>OK</v>
          </cell>
          <cell r="O89">
            <v>0</v>
          </cell>
          <cell r="P89">
            <v>81</v>
          </cell>
          <cell r="Q89">
            <v>0</v>
          </cell>
          <cell r="R89" t="str">
            <v>AV Jerusalen 3851</v>
          </cell>
          <cell r="S89" t="str">
            <v>Iquique</v>
          </cell>
          <cell r="T89" t="str">
            <v>Alto Hospicio</v>
          </cell>
          <cell r="U89">
            <v>0</v>
          </cell>
          <cell r="V89">
            <v>978510749</v>
          </cell>
          <cell r="W89" t="str">
            <v>cclavisiondelreino@gmail.com</v>
          </cell>
          <cell r="X89">
            <v>0</v>
          </cell>
          <cell r="Y89">
            <v>41883</v>
          </cell>
          <cell r="Z89">
            <v>43909</v>
          </cell>
          <cell r="AA89">
            <v>41883</v>
          </cell>
          <cell r="AB89">
            <v>1870576125</v>
          </cell>
          <cell r="AC89" t="str">
            <v>Centro Cultural,Social y Deportivo La Vision del Reino</v>
          </cell>
          <cell r="AD89" t="str">
            <v>BANCO ESTADO DE CHILE</v>
          </cell>
          <cell r="AE89" t="str">
            <v>CHEQUERA ELECTRONICA/ CUENTA VISTA</v>
          </cell>
          <cell r="AF89">
            <v>0</v>
          </cell>
          <cell r="AG89" t="str">
            <v>HABILITADO</v>
          </cell>
          <cell r="AH89" t="str">
            <v>Jair Jotam Ramos Rivera</v>
          </cell>
          <cell r="AI89" t="str">
            <v>15.924.128-9</v>
          </cell>
          <cell r="AJ89" t="str">
            <v>AV jerusalen3851</v>
          </cell>
          <cell r="AK89">
            <v>0</v>
          </cell>
          <cell r="AL89">
            <v>978510749</v>
          </cell>
          <cell r="AM89" t="str">
            <v>hno.jair@gmail.com</v>
          </cell>
          <cell r="AN89" t="str">
            <v xml:space="preserve"> </v>
          </cell>
          <cell r="AO89" t="str">
            <v>NO</v>
          </cell>
          <cell r="AP89">
            <v>0</v>
          </cell>
          <cell r="AQ89" t="str">
            <v>HABILITADO</v>
          </cell>
          <cell r="AR89" t="str">
            <v>CAROLINA VARAS SEGUEL</v>
          </cell>
          <cell r="AS89" t="str">
            <v>17.793.326-0</v>
          </cell>
          <cell r="AT89">
            <v>0</v>
          </cell>
          <cell r="AU89">
            <v>0</v>
          </cell>
          <cell r="AV89">
            <v>0</v>
          </cell>
          <cell r="AW89">
            <v>0</v>
          </cell>
          <cell r="AX89">
            <v>0</v>
          </cell>
          <cell r="AY89" t="str">
            <v>NO</v>
          </cell>
          <cell r="AZ89">
            <v>0</v>
          </cell>
          <cell r="BA89">
            <v>0</v>
          </cell>
          <cell r="BB89">
            <v>0</v>
          </cell>
          <cell r="BC89">
            <v>0</v>
          </cell>
          <cell r="BD89">
            <v>0</v>
          </cell>
          <cell r="BE89">
            <v>0</v>
          </cell>
          <cell r="BF89">
            <v>0</v>
          </cell>
          <cell r="BG89">
            <v>0</v>
          </cell>
          <cell r="BH89" t="str">
            <v>IQUIQUE</v>
          </cell>
          <cell r="BI89" t="str">
            <v>ALTO HOSPICIO</v>
          </cell>
          <cell r="BJ89" t="str">
            <v>SECTOR EL BORO</v>
          </cell>
          <cell r="BK89">
            <v>0</v>
          </cell>
          <cell r="BL89">
            <v>0</v>
          </cell>
          <cell r="BM89" t="e">
            <v>#DIV/0!</v>
          </cell>
          <cell r="BN89" t="str">
            <v>NUEVO</v>
          </cell>
          <cell r="BO89" t="str">
            <v>PSICOSOCIAL</v>
          </cell>
          <cell r="BP89">
            <v>0</v>
          </cell>
          <cell r="BQ89" t="str">
            <v>PREVENCIÓN INFANTOJUVENIL</v>
          </cell>
          <cell r="BR89" t="str">
            <v>INGRESAR SOLO NUMERO DE CANTIDAD DE MESES A EJECUTAR</v>
          </cell>
          <cell r="BS89" t="str">
            <v>INGRESAR FECHA</v>
          </cell>
          <cell r="BT89" t="e">
            <v>#VALUE!</v>
          </cell>
          <cell r="BU89">
            <v>0</v>
          </cell>
          <cell r="BV89">
            <v>0</v>
          </cell>
          <cell r="BW89">
            <v>11983985</v>
          </cell>
          <cell r="BX89">
            <v>0</v>
          </cell>
          <cell r="BY89">
            <v>0</v>
          </cell>
          <cell r="BZ89">
            <v>11983985</v>
          </cell>
          <cell r="CA89">
            <v>0</v>
          </cell>
          <cell r="CB89">
            <v>0</v>
          </cell>
          <cell r="CC89">
            <v>0</v>
          </cell>
          <cell r="CD89">
            <v>0</v>
          </cell>
          <cell r="CE89">
            <v>0</v>
          </cell>
          <cell r="CF89">
            <v>0</v>
          </cell>
          <cell r="CG89">
            <v>0</v>
          </cell>
          <cell r="CH89">
            <v>0</v>
          </cell>
          <cell r="CI89" t="str">
            <v>ADMISIBLE</v>
          </cell>
          <cell r="CJ89" t="str">
            <v>SIN OBSERVACIONES DE ADMISIBILIDAD</v>
          </cell>
          <cell r="CK89">
            <v>0</v>
          </cell>
          <cell r="CL89">
            <v>0</v>
          </cell>
          <cell r="CM89">
            <v>0</v>
          </cell>
          <cell r="CN89" t="str">
            <v>NO</v>
          </cell>
          <cell r="CO89">
            <v>0</v>
          </cell>
          <cell r="CP89">
            <v>0</v>
          </cell>
          <cell r="CQ89" t="str">
            <v>NO</v>
          </cell>
          <cell r="CR89" t="str">
            <v>RENE LAMBERT</v>
          </cell>
          <cell r="CS89" t="str">
            <v>1- PRESENTA 3 RRHH Y SOLO 2 CON CV, SE DEBE TOMAR EN CUENTA QUE UNO DE ELLOS REALIZA 4 ACT, O FUNCIONES DENTRO DEL PROYECTO  EL CUAL NO PRESENTA C.V                                                                                                                                                2- LOS PSICOLOGOS NO CUMPLEN CON LA EXPERIENCIA DEMUESTRAN SER EGRESADOS EL 2015 Y 2016. 
3- EN CARTA DE COMPROMISO AFIRMAN 2 HORAS X SEMANA Y EN LA DESCRIPCION SEÑALAN 15 A 18 HRS.   
4- LOS BENEFICIARIOS 15, TODOS MENORES CON LOS CUALES SE HARIAN VIDEOS Y GRABACIONES, NO ESPECIFICANDO EL USO ODESTINO DE ESOS VIDEOS</v>
          </cell>
          <cell r="CT89" t="str">
            <v>PSICOSOCIAL</v>
          </cell>
          <cell r="CU89" t="str">
            <v>Iquique</v>
          </cell>
          <cell r="CV89">
            <v>11983985</v>
          </cell>
          <cell r="CW89">
            <v>0</v>
          </cell>
          <cell r="CX89">
            <v>11983985</v>
          </cell>
          <cell r="CY89">
            <v>0.55449999999999999</v>
          </cell>
          <cell r="CZ89" t="str">
            <v>NO ELEGIBLE</v>
          </cell>
          <cell r="DA89">
            <v>0</v>
          </cell>
          <cell r="DB89">
            <v>0</v>
          </cell>
          <cell r="DC89">
            <v>0</v>
          </cell>
          <cell r="DD89">
            <v>0</v>
          </cell>
          <cell r="DE89">
            <v>0</v>
          </cell>
          <cell r="DF89">
            <v>0</v>
          </cell>
          <cell r="DG89" t="str">
            <v/>
          </cell>
          <cell r="DH89" t="str">
            <v/>
          </cell>
          <cell r="DI89">
            <v>0</v>
          </cell>
          <cell r="DJ89">
            <v>0</v>
          </cell>
          <cell r="DK89">
            <v>0</v>
          </cell>
          <cell r="DL89">
            <v>0</v>
          </cell>
          <cell r="DM89">
            <v>0</v>
          </cell>
          <cell r="DN89">
            <v>81</v>
          </cell>
          <cell r="DO89" t="str">
            <v>ADMISIBLE</v>
          </cell>
          <cell r="DP89">
            <v>0</v>
          </cell>
          <cell r="DQ89">
            <v>0</v>
          </cell>
        </row>
        <row r="90">
          <cell r="D90">
            <v>82</v>
          </cell>
          <cell r="E90" t="str">
            <v>65.012.005-1</v>
          </cell>
          <cell r="F90" t="str">
            <v>VECINOS ORGANIZADOS EN ALIANZA CON LA TELEVIGILANCIA</v>
          </cell>
          <cell r="G90" t="str">
            <v>JUNTA DE VECINOS REY DEL MAR</v>
          </cell>
          <cell r="H90" t="str">
            <v>HABILITADO</v>
          </cell>
          <cell r="I90" t="str">
            <v>Validada</v>
          </cell>
          <cell r="J90">
            <v>42836.429675925923</v>
          </cell>
          <cell r="K90">
            <v>43677</v>
          </cell>
          <cell r="L90" t="str">
            <v>DIRECTIVA VIGENTE</v>
          </cell>
          <cell r="M90" t="str">
            <v>OK</v>
          </cell>
          <cell r="N90" t="str">
            <v>OK</v>
          </cell>
          <cell r="O90">
            <v>0</v>
          </cell>
          <cell r="P90">
            <v>82</v>
          </cell>
          <cell r="Q90">
            <v>0</v>
          </cell>
          <cell r="R90" t="str">
            <v>Calle Dos 4674</v>
          </cell>
          <cell r="S90" t="str">
            <v>Iquique</v>
          </cell>
          <cell r="T90" t="str">
            <v>Iquique</v>
          </cell>
          <cell r="U90">
            <v>0</v>
          </cell>
          <cell r="V90">
            <v>994832093</v>
          </cell>
          <cell r="W90" t="str">
            <v>juntavecinosreydelmar@gmail.com</v>
          </cell>
          <cell r="X90">
            <v>0</v>
          </cell>
          <cell r="Y90">
            <v>42582</v>
          </cell>
          <cell r="Z90">
            <v>43677</v>
          </cell>
          <cell r="AA90">
            <v>39981</v>
          </cell>
          <cell r="AB90">
            <v>1260385868</v>
          </cell>
          <cell r="AC90" t="str">
            <v>Junta de Vecinos Rey del Mar</v>
          </cell>
          <cell r="AD90" t="str">
            <v>BANCO ESTADO DE CHILE</v>
          </cell>
          <cell r="AE90" t="str">
            <v>CUENTA DE AHORROS</v>
          </cell>
          <cell r="AF90">
            <v>0</v>
          </cell>
          <cell r="AG90" t="str">
            <v>HABILITADO</v>
          </cell>
          <cell r="AH90" t="str">
            <v>Sonia María Sandra Yáñez Muñoz</v>
          </cell>
          <cell r="AI90" t="str">
            <v>10.109.433-2</v>
          </cell>
          <cell r="AJ90" t="str">
            <v>Calle Dos 4667</v>
          </cell>
          <cell r="AK90">
            <v>0</v>
          </cell>
          <cell r="AL90">
            <v>90504132</v>
          </cell>
          <cell r="AM90" t="str">
            <v>soniamariasandrayanezmunoz@gmail.com</v>
          </cell>
          <cell r="AN90" t="str">
            <v xml:space="preserve"> </v>
          </cell>
          <cell r="AO90" t="str">
            <v>NO</v>
          </cell>
          <cell r="AP90">
            <v>0</v>
          </cell>
          <cell r="AQ90" t="str">
            <v>HABILITADO</v>
          </cell>
          <cell r="AR90" t="str">
            <v>EVELYN ARAVENA ARAVENA</v>
          </cell>
          <cell r="AS90" t="str">
            <v>17.410.613-4</v>
          </cell>
          <cell r="AT90">
            <v>0</v>
          </cell>
          <cell r="AU90">
            <v>0</v>
          </cell>
          <cell r="AV90">
            <v>0</v>
          </cell>
          <cell r="AW90">
            <v>0</v>
          </cell>
          <cell r="AX90">
            <v>0</v>
          </cell>
          <cell r="AY90" t="str">
            <v>NO</v>
          </cell>
          <cell r="AZ90">
            <v>0</v>
          </cell>
          <cell r="BA90">
            <v>0</v>
          </cell>
          <cell r="BB90">
            <v>0</v>
          </cell>
          <cell r="BC90">
            <v>0</v>
          </cell>
          <cell r="BD90">
            <v>0</v>
          </cell>
          <cell r="BE90">
            <v>0</v>
          </cell>
          <cell r="BF90">
            <v>0</v>
          </cell>
          <cell r="BG90">
            <v>0</v>
          </cell>
          <cell r="BH90" t="str">
            <v>IQUIQUE</v>
          </cell>
          <cell r="BI90" t="str">
            <v>IQUIQUE</v>
          </cell>
          <cell r="BJ90">
            <v>0</v>
          </cell>
          <cell r="BK90">
            <v>0</v>
          </cell>
          <cell r="BL90">
            <v>0</v>
          </cell>
          <cell r="BM90" t="e">
            <v>#DIV/0!</v>
          </cell>
          <cell r="BN90" t="str">
            <v>NUEVO</v>
          </cell>
          <cell r="BO90" t="str">
            <v>SITUACIONAL</v>
          </cell>
          <cell r="BP90" t="str">
            <v>CAMARAS</v>
          </cell>
          <cell r="BQ90">
            <v>0</v>
          </cell>
          <cell r="BR90">
            <v>6</v>
          </cell>
          <cell r="BS90">
            <v>42948</v>
          </cell>
          <cell r="BT90">
            <v>43132</v>
          </cell>
          <cell r="BU90" t="str">
            <v>Adquirir y realizar la instalación de una cámara de seguridad de alta tecnología y que funciones en coordinación con carabineros de Chile y el Municipio</v>
          </cell>
          <cell r="BV90">
            <v>0</v>
          </cell>
          <cell r="BW90">
            <v>7999999</v>
          </cell>
          <cell r="BX90">
            <v>0</v>
          </cell>
          <cell r="BY90">
            <v>0</v>
          </cell>
          <cell r="BZ90">
            <v>7999999</v>
          </cell>
          <cell r="CA90">
            <v>0</v>
          </cell>
          <cell r="CB90" t="str">
            <v>VILLA TELECOM</v>
          </cell>
          <cell r="CC90" t="str">
            <v>ANTOIO VILLAFAÑA VACIAN</v>
          </cell>
          <cell r="CD90">
            <v>7999000</v>
          </cell>
          <cell r="CE90" t="str">
            <v>SI</v>
          </cell>
          <cell r="CF90" t="str">
            <v>SI</v>
          </cell>
          <cell r="CG90">
            <v>0</v>
          </cell>
          <cell r="CH90">
            <v>0</v>
          </cell>
          <cell r="CI90" t="str">
            <v>ADMISIBLE</v>
          </cell>
          <cell r="CJ90" t="str">
            <v>SIN OBSERVACIONES DE ADMISIBILIDAD</v>
          </cell>
          <cell r="CK90">
            <v>0</v>
          </cell>
          <cell r="CL90">
            <v>0</v>
          </cell>
          <cell r="CM90">
            <v>0</v>
          </cell>
          <cell r="CN90" t="str">
            <v>NO</v>
          </cell>
          <cell r="CO90">
            <v>0</v>
          </cell>
          <cell r="CP90">
            <v>0</v>
          </cell>
          <cell r="CQ90" t="str">
            <v>NO</v>
          </cell>
          <cell r="CR90" t="str">
            <v>JORGE ESCALONA</v>
          </cell>
          <cell r="CS90" t="str">
            <v>1.  NO SE EXHIBE COMPROMISO O PLAN DE MANTENIMIENTO.</v>
          </cell>
          <cell r="CT90" t="str">
            <v>SITUACIONAL</v>
          </cell>
          <cell r="CU90" t="str">
            <v>Iquique</v>
          </cell>
          <cell r="CV90">
            <v>7999999</v>
          </cell>
          <cell r="CW90">
            <v>7999999</v>
          </cell>
          <cell r="CX90">
            <v>0</v>
          </cell>
          <cell r="CY90">
            <v>0.79249999999999998</v>
          </cell>
          <cell r="CZ90" t="str">
            <v>ELEGIBLE</v>
          </cell>
          <cell r="DA90">
            <v>0</v>
          </cell>
          <cell r="DB90">
            <v>7999999</v>
          </cell>
          <cell r="DC90">
            <v>7999999</v>
          </cell>
          <cell r="DD90">
            <v>0</v>
          </cell>
          <cell r="DE90" t="str">
            <v>ADJUDICADO</v>
          </cell>
          <cell r="DF90">
            <v>0</v>
          </cell>
          <cell r="DG90" t="str">
            <v/>
          </cell>
          <cell r="DH90">
            <v>7999999</v>
          </cell>
          <cell r="DI90">
            <v>0</v>
          </cell>
          <cell r="DJ90" t="str">
            <v>ENTREGADO</v>
          </cell>
          <cell r="DK90">
            <v>0</v>
          </cell>
          <cell r="DL90">
            <v>0</v>
          </cell>
          <cell r="DM90">
            <v>0</v>
          </cell>
          <cell r="DN90">
            <v>82</v>
          </cell>
          <cell r="DO90" t="str">
            <v>ADJUDICADO</v>
          </cell>
          <cell r="DP90">
            <v>0</v>
          </cell>
          <cell r="DQ90">
            <v>0</v>
          </cell>
        </row>
        <row r="91">
          <cell r="D91">
            <v>83</v>
          </cell>
          <cell r="E91" t="str">
            <v>65.102.030-1</v>
          </cell>
          <cell r="F91" t="str">
            <v>SANTA CECILIA MAS ILUMINADA</v>
          </cell>
          <cell r="G91" t="str">
            <v>JUNTA VECINAL SANTA CECILIA</v>
          </cell>
          <cell r="H91" t="str">
            <v>HABILITADO</v>
          </cell>
          <cell r="I91" t="str">
            <v>Validada</v>
          </cell>
          <cell r="J91">
            <v>42807.538402777776</v>
          </cell>
          <cell r="K91">
            <v>43607</v>
          </cell>
          <cell r="L91" t="str">
            <v>DIRECTIVA VIGENTE</v>
          </cell>
          <cell r="M91" t="str">
            <v>OK</v>
          </cell>
          <cell r="N91" t="str">
            <v>OK</v>
          </cell>
          <cell r="O91">
            <v>0</v>
          </cell>
          <cell r="P91">
            <v>83</v>
          </cell>
          <cell r="Q91">
            <v>0</v>
          </cell>
          <cell r="R91" t="str">
            <v>Los Algarrobos 3994 Departamento 102</v>
          </cell>
          <cell r="S91" t="str">
            <v>Iquique</v>
          </cell>
          <cell r="T91" t="str">
            <v>Iquique</v>
          </cell>
          <cell r="U91">
            <v>572317949</v>
          </cell>
          <cell r="V91">
            <v>985804516</v>
          </cell>
          <cell r="W91" t="str">
            <v>jvsantacecilia@hotmail.com</v>
          </cell>
          <cell r="X91">
            <v>0</v>
          </cell>
          <cell r="Y91">
            <v>42512</v>
          </cell>
          <cell r="Z91">
            <v>43607</v>
          </cell>
          <cell r="AA91">
            <v>36104</v>
          </cell>
          <cell r="AB91">
            <v>1460223527</v>
          </cell>
          <cell r="AC91" t="str">
            <v>JUNTA VECINAL SANTA CECILIA</v>
          </cell>
          <cell r="AD91" t="str">
            <v>BANCO ESTADO DE CHILE</v>
          </cell>
          <cell r="AE91" t="str">
            <v>CUENTA DE AHORROS</v>
          </cell>
          <cell r="AF91">
            <v>0</v>
          </cell>
          <cell r="AG91" t="str">
            <v>HABILITADO</v>
          </cell>
          <cell r="AH91" t="str">
            <v>JACQUELINE CHANTHAL DURANA ARREDONDO</v>
          </cell>
          <cell r="AI91" t="str">
            <v>10.829.616-K</v>
          </cell>
          <cell r="AJ91" t="str">
            <v>LOS ALGARROBOS 3998 DEPTO. 401</v>
          </cell>
          <cell r="AK91">
            <v>572317949</v>
          </cell>
          <cell r="AL91">
            <v>985804516</v>
          </cell>
          <cell r="AM91" t="str">
            <v>yakita37@hotmail.com</v>
          </cell>
          <cell r="AN91" t="str">
            <v xml:space="preserve"> </v>
          </cell>
          <cell r="AO91" t="str">
            <v>NO</v>
          </cell>
          <cell r="AP91">
            <v>0</v>
          </cell>
          <cell r="AQ91" t="str">
            <v>HABILITADO</v>
          </cell>
          <cell r="AR91" t="str">
            <v>ROSA CORTES LIRA</v>
          </cell>
          <cell r="AS91" t="str">
            <v>10.012.230-8</v>
          </cell>
          <cell r="AT91">
            <v>0</v>
          </cell>
          <cell r="AU91">
            <v>0</v>
          </cell>
          <cell r="AV91">
            <v>0</v>
          </cell>
          <cell r="AW91">
            <v>0</v>
          </cell>
          <cell r="AX91">
            <v>0</v>
          </cell>
          <cell r="AY91" t="str">
            <v>NO</v>
          </cell>
          <cell r="AZ91">
            <v>0</v>
          </cell>
          <cell r="BA91">
            <v>0</v>
          </cell>
          <cell r="BB91">
            <v>0</v>
          </cell>
          <cell r="BC91">
            <v>0</v>
          </cell>
          <cell r="BD91">
            <v>0</v>
          </cell>
          <cell r="BE91">
            <v>0</v>
          </cell>
          <cell r="BF91">
            <v>0</v>
          </cell>
          <cell r="BG91">
            <v>0</v>
          </cell>
          <cell r="BH91" t="str">
            <v>IQUIQUE</v>
          </cell>
          <cell r="BI91" t="str">
            <v>IQUIQUE</v>
          </cell>
          <cell r="BJ91">
            <v>0</v>
          </cell>
          <cell r="BK91">
            <v>0</v>
          </cell>
          <cell r="BL91">
            <v>0</v>
          </cell>
          <cell r="BM91" t="e">
            <v>#DIV/0!</v>
          </cell>
          <cell r="BN91" t="str">
            <v>NUEVO</v>
          </cell>
          <cell r="BO91" t="str">
            <v>SITUACIONAL</v>
          </cell>
          <cell r="BP91" t="str">
            <v>ILUMINACIÓN</v>
          </cell>
          <cell r="BQ91">
            <v>0</v>
          </cell>
          <cell r="BR91" t="str">
            <v>INGRESAR SOLO NUMERO DE CANTIDAD DE MESES A EJECUTAR</v>
          </cell>
          <cell r="BS91" t="str">
            <v>INGRESAR FECHA</v>
          </cell>
          <cell r="BT91" t="e">
            <v>#VALUE!</v>
          </cell>
          <cell r="BU91" t="str">
            <v>INSTALACION DE LUMINARIAS FOTOVOLTAICAS SOLARES EN LAS CALLES Y PASAJES INTERIORES DE LA JUNTA DE VECINOS SANTA CECILIA</v>
          </cell>
          <cell r="BV91">
            <v>0</v>
          </cell>
          <cell r="BW91">
            <v>19929261</v>
          </cell>
          <cell r="BX91">
            <v>0</v>
          </cell>
          <cell r="BY91">
            <v>0</v>
          </cell>
          <cell r="BZ91">
            <v>19929261</v>
          </cell>
          <cell r="CA91">
            <v>0</v>
          </cell>
          <cell r="CB91" t="str">
            <v>NORTE SOLAR LTDA</v>
          </cell>
          <cell r="CC91" t="str">
            <v xml:space="preserve">PATRICIO TRUJILLO </v>
          </cell>
          <cell r="CD91">
            <v>19460011</v>
          </cell>
          <cell r="CE91" t="str">
            <v>SI</v>
          </cell>
          <cell r="CF91">
            <v>0</v>
          </cell>
          <cell r="CG91">
            <v>0</v>
          </cell>
          <cell r="CH91">
            <v>0</v>
          </cell>
          <cell r="CI91" t="str">
            <v>ADMISIBLE</v>
          </cell>
          <cell r="CJ91" t="str">
            <v>SIN OBSERVACIONES DE ADMISIBILIDAD</v>
          </cell>
          <cell r="CK91" t="str">
            <v>CHEQUEAR CALCULO LUMINICO</v>
          </cell>
          <cell r="CL91">
            <v>0</v>
          </cell>
          <cell r="CM91">
            <v>0</v>
          </cell>
          <cell r="CN91" t="str">
            <v>NO</v>
          </cell>
          <cell r="CO91">
            <v>0</v>
          </cell>
          <cell r="CP91">
            <v>0</v>
          </cell>
          <cell r="CQ91" t="str">
            <v>NO</v>
          </cell>
          <cell r="CR91" t="str">
            <v>RENE LAMBERT</v>
          </cell>
          <cell r="CS91" t="str">
            <v>1-  DEBE INDICAR MES DE INICIO Y TERMINO DE LOS TRABAJOS                                
2- NO QUEDA CLARO LA UBICACIÓN DEL ALUMBRADO, ME EXPLICO SEGÚN PLANO , EN LOS PASAJES, VEREDA, PATIO INTERIOR DE LOS EDIFICIOS O SOBRE ESTOS    
3- NO PRESENTA CALCULO LUMINICO FIRMADO POR UN PROFESIONAL                                                                                                                                      
4- NO PRESENTA IMAGENES DE LA UBICACION DE LA LUMINARIA CON LUZ NOCHE
5- LAS COTIZACIONES PRESENTADAS NO COINCIDEN CON LOS EQUIPOS SELECCIONADOS (PANELES SOLARES)
6.  EN EL ANEXO N°16, MEMORIA TECNICA, SE DESCRIBE A UNA EMPRESA DIFERENTE CON LA CUAL SE SUSCRIBE EL CONTRATO. ADEMAS, DOS DE LAS EMPRESAS COTIZADAS PRESENTAN DIFERENTES RUT Y MISMOS RR.HH.</v>
          </cell>
          <cell r="CT91" t="str">
            <v>SITUACIONAL</v>
          </cell>
          <cell r="CU91" t="str">
            <v>Iquique</v>
          </cell>
          <cell r="CV91">
            <v>19929261</v>
          </cell>
          <cell r="CW91">
            <v>19929261</v>
          </cell>
          <cell r="CX91">
            <v>0</v>
          </cell>
          <cell r="CY91">
            <v>0.70950000000000002</v>
          </cell>
          <cell r="CZ91" t="str">
            <v>ELEGIBLE</v>
          </cell>
          <cell r="DA91">
            <v>0</v>
          </cell>
          <cell r="DB91">
            <v>19929261</v>
          </cell>
          <cell r="DC91">
            <v>15000000</v>
          </cell>
          <cell r="DD91">
            <v>4929261</v>
          </cell>
          <cell r="DE91" t="str">
            <v>ADJUDICADO</v>
          </cell>
          <cell r="DF91">
            <v>0</v>
          </cell>
          <cell r="DG91" t="str">
            <v/>
          </cell>
          <cell r="DH91">
            <v>15000000</v>
          </cell>
          <cell r="DI91">
            <v>0</v>
          </cell>
          <cell r="DJ91" t="str">
            <v>ENTREGADO</v>
          </cell>
          <cell r="DK91">
            <v>0</v>
          </cell>
          <cell r="DL91">
            <v>0</v>
          </cell>
          <cell r="DM91">
            <v>0</v>
          </cell>
          <cell r="DN91">
            <v>83</v>
          </cell>
          <cell r="DO91" t="str">
            <v>ENTREGADO</v>
          </cell>
          <cell r="DP91">
            <v>0</v>
          </cell>
          <cell r="DQ91">
            <v>0</v>
          </cell>
        </row>
        <row r="92">
          <cell r="D92">
            <v>84</v>
          </cell>
          <cell r="E92" t="str">
            <v>53.302.725-3</v>
          </cell>
          <cell r="F92" t="str">
            <v>GENERANDO PREVENCIÓN SOCIAL CON LAS HERRAMIENTAS MAS EFECTIVAS "EL DEPORTE AL AIRE LIBRE"</v>
          </cell>
          <cell r="G92" t="str">
            <v>CLUB DEPORTIVO ATLETICO TAMARUGO</v>
          </cell>
          <cell r="H92" t="str">
            <v>HABILITADO</v>
          </cell>
          <cell r="I92" t="str">
            <v>Validada</v>
          </cell>
          <cell r="J92">
            <v>42845.376180555555</v>
          </cell>
          <cell r="K92">
            <v>42701</v>
          </cell>
          <cell r="L92" t="str">
            <v>DIRECTIVA VIGENTE</v>
          </cell>
          <cell r="M92" t="str">
            <v>OK</v>
          </cell>
          <cell r="N92" t="str">
            <v>OK</v>
          </cell>
          <cell r="O92">
            <v>0</v>
          </cell>
          <cell r="P92">
            <v>84</v>
          </cell>
          <cell r="Q92">
            <v>0</v>
          </cell>
          <cell r="R92" t="str">
            <v>CALLE 2 N° 3329 RAUL RETTIG</v>
          </cell>
          <cell r="S92" t="str">
            <v>Iquique</v>
          </cell>
          <cell r="T92" t="str">
            <v>Alto Hospicio</v>
          </cell>
          <cell r="U92">
            <v>572491747</v>
          </cell>
          <cell r="V92">
            <v>981694599</v>
          </cell>
          <cell r="W92" t="str">
            <v>ATLETICO_TAMARUGO@HOTMAIL.COM</v>
          </cell>
          <cell r="X92">
            <v>0</v>
          </cell>
          <cell r="Y92">
            <v>41970</v>
          </cell>
          <cell r="Z92">
            <v>42701</v>
          </cell>
          <cell r="AA92">
            <v>38824</v>
          </cell>
          <cell r="AB92">
            <v>1365886470</v>
          </cell>
          <cell r="AC92" t="str">
            <v>ISRAEL TOMAS TORREJON CHAVEZ</v>
          </cell>
          <cell r="AD92" t="str">
            <v>BANCO ESTADO DE CHILE</v>
          </cell>
          <cell r="AE92" t="str">
            <v>CUENTA CORRIENTE</v>
          </cell>
          <cell r="AF92">
            <v>0</v>
          </cell>
          <cell r="AG92" t="str">
            <v>HABILITADO</v>
          </cell>
          <cell r="AH92" t="str">
            <v>ISRAEL TOMAS TORREJON CHAVEZ</v>
          </cell>
          <cell r="AI92" t="str">
            <v>18.262.190-2</v>
          </cell>
          <cell r="AJ92" t="str">
            <v>CALLE 2 N° 3329 RAUL RETTIG</v>
          </cell>
          <cell r="AK92">
            <v>572491747</v>
          </cell>
          <cell r="AL92">
            <v>981694599</v>
          </cell>
          <cell r="AM92" t="str">
            <v>ATLETICO_TAMARUGO@HOTMAIL.COM</v>
          </cell>
          <cell r="AN92" t="str">
            <v xml:space="preserve"> </v>
          </cell>
          <cell r="AO92" t="str">
            <v>NO</v>
          </cell>
          <cell r="AP92">
            <v>0</v>
          </cell>
          <cell r="AQ92" t="str">
            <v>HABILITADO</v>
          </cell>
          <cell r="AR92" t="str">
            <v>CRISTHIAN ROBERTO SOZA ARAYA</v>
          </cell>
          <cell r="AS92" t="str">
            <v>13.171.506-4</v>
          </cell>
          <cell r="AT92" t="str">
            <v>PEDRO GONZALEZ 2915</v>
          </cell>
          <cell r="AU92">
            <v>0</v>
          </cell>
          <cell r="AV92">
            <v>94852496</v>
          </cell>
          <cell r="AW92" t="str">
            <v>CSOZA_ARAYA@HOTMAIL.COM</v>
          </cell>
          <cell r="AX92">
            <v>0</v>
          </cell>
          <cell r="AY92" t="str">
            <v>NO</v>
          </cell>
          <cell r="AZ92">
            <v>0</v>
          </cell>
          <cell r="BA92">
            <v>0</v>
          </cell>
          <cell r="BB92">
            <v>0</v>
          </cell>
          <cell r="BC92">
            <v>0</v>
          </cell>
          <cell r="BD92">
            <v>0</v>
          </cell>
          <cell r="BE92">
            <v>0</v>
          </cell>
          <cell r="BF92">
            <v>0</v>
          </cell>
          <cell r="BG92">
            <v>0</v>
          </cell>
          <cell r="BH92" t="str">
            <v>IQUIQUE</v>
          </cell>
          <cell r="BI92" t="str">
            <v>IQUIQUE</v>
          </cell>
          <cell r="BJ92" t="str">
            <v>CHANAVAYITA</v>
          </cell>
          <cell r="BK92">
            <v>25</v>
          </cell>
          <cell r="BL92">
            <v>5000</v>
          </cell>
          <cell r="BM92">
            <v>0</v>
          </cell>
          <cell r="BN92" t="str">
            <v>NUEVO</v>
          </cell>
          <cell r="BO92" t="str">
            <v>PSICOSOCIAL</v>
          </cell>
          <cell r="BP92">
            <v>0</v>
          </cell>
          <cell r="BQ92" t="str">
            <v>PREVENCIÓN VIOLENCIA ESCOLAR</v>
          </cell>
          <cell r="BR92">
            <v>7</v>
          </cell>
          <cell r="BS92">
            <v>42948</v>
          </cell>
          <cell r="BT92">
            <v>43132</v>
          </cell>
          <cell r="BU92" t="str">
            <v>ENTREGAR HERRAMIENTAS DE AUTOCUIDADO PARA LA PREVENCIÓN DE ALCOHOL Y DROGAS</v>
          </cell>
          <cell r="BV92">
            <v>0</v>
          </cell>
          <cell r="BW92">
            <v>14974160</v>
          </cell>
          <cell r="BX92">
            <v>0</v>
          </cell>
          <cell r="BY92">
            <v>0</v>
          </cell>
          <cell r="BZ92">
            <v>14974160</v>
          </cell>
          <cell r="CA92">
            <v>0</v>
          </cell>
          <cell r="CB92">
            <v>0</v>
          </cell>
          <cell r="CC92">
            <v>0</v>
          </cell>
          <cell r="CD92">
            <v>0</v>
          </cell>
          <cell r="CE92">
            <v>0</v>
          </cell>
          <cell r="CF92">
            <v>0</v>
          </cell>
          <cell r="CG92">
            <v>0</v>
          </cell>
          <cell r="CH92">
            <v>0</v>
          </cell>
          <cell r="CI92" t="str">
            <v>INADMISIBLE</v>
          </cell>
          <cell r="CJ92" t="str">
            <v>POSTULA CON FORMULARIO DE OTRO FONDO</v>
          </cell>
          <cell r="CK92">
            <v>0</v>
          </cell>
          <cell r="CL92">
            <v>0</v>
          </cell>
          <cell r="CM92">
            <v>0</v>
          </cell>
          <cell r="CN92" t="str">
            <v>NO</v>
          </cell>
          <cell r="CO92">
            <v>0</v>
          </cell>
          <cell r="CP92">
            <v>0</v>
          </cell>
          <cell r="CQ92">
            <v>0</v>
          </cell>
          <cell r="CR92">
            <v>0</v>
          </cell>
          <cell r="CS92">
            <v>0</v>
          </cell>
          <cell r="CT92">
            <v>0</v>
          </cell>
          <cell r="CU92">
            <v>0</v>
          </cell>
          <cell r="CV92">
            <v>0</v>
          </cell>
          <cell r="CW92">
            <v>0</v>
          </cell>
          <cell r="CX92">
            <v>0</v>
          </cell>
          <cell r="CY92" t="str">
            <v/>
          </cell>
          <cell r="CZ92" t="str">
            <v>INADMISIBLE</v>
          </cell>
          <cell r="DA92">
            <v>0</v>
          </cell>
          <cell r="DB92">
            <v>0</v>
          </cell>
          <cell r="DC92">
            <v>0</v>
          </cell>
          <cell r="DD92">
            <v>0</v>
          </cell>
          <cell r="DE92">
            <v>0</v>
          </cell>
          <cell r="DF92">
            <v>0</v>
          </cell>
          <cell r="DG92" t="str">
            <v/>
          </cell>
          <cell r="DH92" t="str">
            <v/>
          </cell>
          <cell r="DI92">
            <v>0</v>
          </cell>
          <cell r="DJ92">
            <v>0</v>
          </cell>
          <cell r="DK92">
            <v>0</v>
          </cell>
          <cell r="DL92">
            <v>0</v>
          </cell>
          <cell r="DM92">
            <v>0</v>
          </cell>
          <cell r="DN92">
            <v>84</v>
          </cell>
          <cell r="DO92" t="str">
            <v>INADMISIBLE</v>
          </cell>
          <cell r="DP92">
            <v>0</v>
          </cell>
          <cell r="DQ92">
            <v>0</v>
          </cell>
        </row>
        <row r="93">
          <cell r="D93">
            <v>85</v>
          </cell>
          <cell r="E93" t="str">
            <v>65.001.273-9</v>
          </cell>
          <cell r="F93" t="str">
            <v>CAMARAS DESPERTAR BORO</v>
          </cell>
          <cell r="G93" t="str">
            <v>EL DESPERTAR DEL BORO</v>
          </cell>
          <cell r="H93" t="str">
            <v>HABILITADO</v>
          </cell>
          <cell r="I93" t="str">
            <v>Validada</v>
          </cell>
          <cell r="J93">
            <v>42866.43378472222</v>
          </cell>
          <cell r="K93">
            <v>42993</v>
          </cell>
          <cell r="L93" t="str">
            <v>DIRECTIVA ESTÁ POR VENCER</v>
          </cell>
          <cell r="M93" t="str">
            <v>DIRECTIVA VENCE EL MES  9</v>
          </cell>
          <cell r="N93" t="str">
            <v>OK</v>
          </cell>
          <cell r="O93">
            <v>0</v>
          </cell>
          <cell r="P93">
            <v>85</v>
          </cell>
          <cell r="Q93">
            <v>0</v>
          </cell>
          <cell r="R93" t="str">
            <v>pasaje Ebenezer 2251</v>
          </cell>
          <cell r="S93" t="str">
            <v>Iquique</v>
          </cell>
          <cell r="T93" t="str">
            <v>Alto Hospicio</v>
          </cell>
          <cell r="U93">
            <v>0</v>
          </cell>
          <cell r="V93">
            <v>965447708</v>
          </cell>
          <cell r="W93" t="str">
            <v>jvdespertardelboro@hotmail.com</v>
          </cell>
          <cell r="X93">
            <v>0</v>
          </cell>
          <cell r="Y93">
            <v>41895</v>
          </cell>
          <cell r="Z93">
            <v>42993</v>
          </cell>
          <cell r="AA93">
            <v>39555</v>
          </cell>
          <cell r="AB93">
            <v>1870470980</v>
          </cell>
          <cell r="AC93" t="str">
            <v>junta de vecinos el despertar del boro</v>
          </cell>
          <cell r="AD93" t="str">
            <v>BANCO ESTADO DE CHILE</v>
          </cell>
          <cell r="AE93" t="str">
            <v>CHEQUERA ELECTRONICA/ CUENTA VISTA</v>
          </cell>
          <cell r="AF93">
            <v>0</v>
          </cell>
          <cell r="AG93" t="str">
            <v>HABILITADO</v>
          </cell>
          <cell r="AH93" t="str">
            <v>Isabel Novoa Macaya</v>
          </cell>
          <cell r="AI93" t="str">
            <v>9.138.361-6</v>
          </cell>
          <cell r="AJ93" t="str">
            <v>pasaje Sinai 2233</v>
          </cell>
          <cell r="AK93">
            <v>0</v>
          </cell>
          <cell r="AL93">
            <v>965447708</v>
          </cell>
          <cell r="AM93" t="str">
            <v>isabelnovoa2008@hotmail.com</v>
          </cell>
          <cell r="AN93" t="str">
            <v xml:space="preserve"> </v>
          </cell>
          <cell r="AO93" t="str">
            <v>NO</v>
          </cell>
          <cell r="AP93">
            <v>0</v>
          </cell>
          <cell r="AQ93" t="str">
            <v>HABILITADO</v>
          </cell>
          <cell r="AR93" t="str">
            <v>ISABEL NOVOA MACAYA</v>
          </cell>
          <cell r="AS93" t="str">
            <v>9.138.361-6</v>
          </cell>
          <cell r="AT93">
            <v>0</v>
          </cell>
          <cell r="AU93">
            <v>0</v>
          </cell>
          <cell r="AV93">
            <v>0</v>
          </cell>
          <cell r="AW93">
            <v>0</v>
          </cell>
          <cell r="AX93">
            <v>0</v>
          </cell>
          <cell r="AY93" t="str">
            <v>NO</v>
          </cell>
          <cell r="AZ93">
            <v>0</v>
          </cell>
          <cell r="BA93">
            <v>0</v>
          </cell>
          <cell r="BB93">
            <v>0</v>
          </cell>
          <cell r="BC93">
            <v>0</v>
          </cell>
          <cell r="BD93">
            <v>0</v>
          </cell>
          <cell r="BE93">
            <v>0</v>
          </cell>
          <cell r="BF93">
            <v>0</v>
          </cell>
          <cell r="BG93">
            <v>0</v>
          </cell>
          <cell r="BH93" t="str">
            <v>IQUIQUE</v>
          </cell>
          <cell r="BI93" t="str">
            <v>ALTO HOSPICIO</v>
          </cell>
          <cell r="BJ93">
            <v>0</v>
          </cell>
          <cell r="BK93">
            <v>0</v>
          </cell>
          <cell r="BL93">
            <v>0</v>
          </cell>
          <cell r="BM93" t="e">
            <v>#DIV/0!</v>
          </cell>
          <cell r="BN93" t="str">
            <v>NUEVO</v>
          </cell>
          <cell r="BO93" t="str">
            <v>SITUACIONAL</v>
          </cell>
          <cell r="BP93" t="str">
            <v>CAMARAS</v>
          </cell>
          <cell r="BQ93">
            <v>0</v>
          </cell>
          <cell r="BR93">
            <v>6</v>
          </cell>
          <cell r="BS93">
            <v>43009</v>
          </cell>
          <cell r="BT93">
            <v>43191</v>
          </cell>
          <cell r="BU93" t="str">
            <v>Reducir los indices de delincuencia, victimización y minimizar los factores de riesgo en la población de esta junta de vecinos, a través de la instalación de un sistema autónomo de cámaras de televigilancia vecinal. 15 CÁMARAS</v>
          </cell>
          <cell r="BV93">
            <v>0</v>
          </cell>
          <cell r="BW93">
            <v>8000000</v>
          </cell>
          <cell r="BX93">
            <v>0</v>
          </cell>
          <cell r="BY93">
            <v>0</v>
          </cell>
          <cell r="BZ93">
            <v>8000000</v>
          </cell>
          <cell r="CA93">
            <v>0</v>
          </cell>
          <cell r="CB93" t="str">
            <v>LIDESEM LTDA</v>
          </cell>
          <cell r="CC93" t="str">
            <v>JORGE CELIS ARELLANO</v>
          </cell>
          <cell r="CD93">
            <v>7852500</v>
          </cell>
          <cell r="CE93" t="str">
            <v>SI</v>
          </cell>
          <cell r="CF93" t="str">
            <v>INCOMPLETO</v>
          </cell>
          <cell r="CG93">
            <v>0</v>
          </cell>
          <cell r="CH93">
            <v>0</v>
          </cell>
          <cell r="CI93" t="str">
            <v>ADMISIBLE</v>
          </cell>
          <cell r="CJ93" t="str">
            <v>SIN OBSERVACIONES DE ADMISIBILIDAD</v>
          </cell>
          <cell r="CK93" t="str">
            <v>ANEXO 23 SIN REQUERIMIENTOS TECNICOS PERTENECIENTES A ALTO HOSPICIO</v>
          </cell>
          <cell r="CL93">
            <v>0</v>
          </cell>
          <cell r="CM93">
            <v>0</v>
          </cell>
          <cell r="CN93" t="str">
            <v>NO</v>
          </cell>
          <cell r="CO93">
            <v>0</v>
          </cell>
          <cell r="CP93">
            <v>0</v>
          </cell>
          <cell r="CQ93" t="str">
            <v>NO</v>
          </cell>
          <cell r="CR93" t="str">
            <v>JORGE ESCALONA</v>
          </cell>
          <cell r="CS93" t="str">
            <v xml:space="preserve">1. DE ADJUDICAR DEBE INCORPORAR PANTALLA O MONITOR DE LAS CAMARAS, LA CUAL DEBE QUEDAR EN PROPIEDAD DE LA INSTITUCIÓN.  
</v>
          </cell>
          <cell r="CT93" t="str">
            <v>SITUACIONAL</v>
          </cell>
          <cell r="CU93" t="str">
            <v>Iquique</v>
          </cell>
          <cell r="CV93">
            <v>8000000</v>
          </cell>
          <cell r="CW93">
            <v>8000000</v>
          </cell>
          <cell r="CX93">
            <v>0</v>
          </cell>
          <cell r="CY93">
            <v>0.78</v>
          </cell>
          <cell r="CZ93" t="str">
            <v>ELEGIBLE</v>
          </cell>
          <cell r="DA93">
            <v>0</v>
          </cell>
          <cell r="DB93">
            <v>8000000</v>
          </cell>
          <cell r="DC93">
            <v>8000000</v>
          </cell>
          <cell r="DD93">
            <v>0</v>
          </cell>
          <cell r="DE93" t="str">
            <v>ADJUDICADO</v>
          </cell>
          <cell r="DF93">
            <v>0</v>
          </cell>
          <cell r="DG93" t="str">
            <v/>
          </cell>
          <cell r="DH93">
            <v>8000000</v>
          </cell>
          <cell r="DI93">
            <v>0</v>
          </cell>
          <cell r="DJ93" t="str">
            <v>ENTREGADO</v>
          </cell>
          <cell r="DK93">
            <v>0</v>
          </cell>
          <cell r="DL93">
            <v>0</v>
          </cell>
          <cell r="DM93">
            <v>0</v>
          </cell>
          <cell r="DN93">
            <v>85</v>
          </cell>
          <cell r="DO93" t="str">
            <v>ENTREGADO</v>
          </cell>
          <cell r="DP93">
            <v>0</v>
          </cell>
          <cell r="DQ93">
            <v>0</v>
          </cell>
        </row>
        <row r="94">
          <cell r="D94">
            <v>86</v>
          </cell>
          <cell r="E94" t="str">
            <v>65.761.480-7</v>
          </cell>
          <cell r="F94" t="str">
            <v>CAMARAS ALTO MOLLE</v>
          </cell>
          <cell r="G94" t="str">
            <v>JUNTA DE VECINOS ALTO MOLLE</v>
          </cell>
          <cell r="H94" t="str">
            <v>HABILITADO</v>
          </cell>
          <cell r="I94" t="str">
            <v>Validada</v>
          </cell>
          <cell r="J94">
            <v>42824.45171296296</v>
          </cell>
          <cell r="K94">
            <v>43540</v>
          </cell>
          <cell r="L94" t="str">
            <v>DIRECTIVA VIGENTE</v>
          </cell>
          <cell r="M94" t="str">
            <v>OK</v>
          </cell>
          <cell r="N94" t="str">
            <v>OK</v>
          </cell>
          <cell r="O94">
            <v>0</v>
          </cell>
          <cell r="P94">
            <v>86</v>
          </cell>
          <cell r="Q94">
            <v>0</v>
          </cell>
          <cell r="R94" t="str">
            <v>pasaje 11, casa 3062</v>
          </cell>
          <cell r="S94" t="str">
            <v>Iquique</v>
          </cell>
          <cell r="T94" t="str">
            <v>Alto Hospicio</v>
          </cell>
          <cell r="U94">
            <v>42848377</v>
          </cell>
          <cell r="V94">
            <v>56942848377</v>
          </cell>
          <cell r="W94" t="str">
            <v>jjvvaltomolle@gmail.com</v>
          </cell>
          <cell r="X94">
            <v>0</v>
          </cell>
          <cell r="Y94">
            <v>42445</v>
          </cell>
          <cell r="Z94">
            <v>43540</v>
          </cell>
          <cell r="AA94">
            <v>41424</v>
          </cell>
          <cell r="AB94">
            <v>1860331264</v>
          </cell>
          <cell r="AC94" t="str">
            <v>junta de vecinos alto molle</v>
          </cell>
          <cell r="AD94" t="str">
            <v>BANCO ESTADO DE CHILE</v>
          </cell>
          <cell r="AE94" t="str">
            <v>CUENTA DE AHORROS</v>
          </cell>
          <cell r="AF94">
            <v>0</v>
          </cell>
          <cell r="AG94" t="str">
            <v>HABILITADO</v>
          </cell>
          <cell r="AH94" t="str">
            <v>marta isabel rubio catepillan</v>
          </cell>
          <cell r="AI94" t="str">
            <v>7.481.618-5</v>
          </cell>
          <cell r="AJ94" t="str">
            <v>pasaje 11, casa 3062</v>
          </cell>
          <cell r="AK94">
            <v>42848377</v>
          </cell>
          <cell r="AL94">
            <v>56942848377</v>
          </cell>
          <cell r="AM94" t="str">
            <v>jjvvaltomolle@gmail.com</v>
          </cell>
          <cell r="AN94" t="str">
            <v xml:space="preserve"> </v>
          </cell>
          <cell r="AO94" t="str">
            <v>NO</v>
          </cell>
          <cell r="AP94">
            <v>0</v>
          </cell>
          <cell r="AQ94" t="str">
            <v>HABILITADO</v>
          </cell>
          <cell r="AR94" t="str">
            <v>MARTA RUBIO CATEPILLAN</v>
          </cell>
          <cell r="AS94" t="str">
            <v>7.481.618-5</v>
          </cell>
          <cell r="AT94">
            <v>0</v>
          </cell>
          <cell r="AU94">
            <v>0</v>
          </cell>
          <cell r="AV94">
            <v>0</v>
          </cell>
          <cell r="AW94">
            <v>0</v>
          </cell>
          <cell r="AX94">
            <v>0</v>
          </cell>
          <cell r="AY94" t="str">
            <v>NO</v>
          </cell>
          <cell r="AZ94">
            <v>0</v>
          </cell>
          <cell r="BA94">
            <v>0</v>
          </cell>
          <cell r="BB94">
            <v>0</v>
          </cell>
          <cell r="BC94">
            <v>0</v>
          </cell>
          <cell r="BD94">
            <v>0</v>
          </cell>
          <cell r="BE94">
            <v>0</v>
          </cell>
          <cell r="BF94">
            <v>0</v>
          </cell>
          <cell r="BG94">
            <v>0</v>
          </cell>
          <cell r="BH94" t="str">
            <v>IQUIQUE</v>
          </cell>
          <cell r="BI94" t="str">
            <v>ALTO HOSPICIO</v>
          </cell>
          <cell r="BJ94">
            <v>0</v>
          </cell>
          <cell r="BK94">
            <v>0</v>
          </cell>
          <cell r="BL94">
            <v>0</v>
          </cell>
          <cell r="BM94" t="e">
            <v>#DIV/0!</v>
          </cell>
          <cell r="BN94" t="str">
            <v>NUEVO</v>
          </cell>
          <cell r="BO94" t="str">
            <v>SITUACIONAL</v>
          </cell>
          <cell r="BP94" t="str">
            <v>CAMARAS</v>
          </cell>
          <cell r="BQ94">
            <v>0</v>
          </cell>
          <cell r="BR94">
            <v>6</v>
          </cell>
          <cell r="BS94">
            <v>43009</v>
          </cell>
          <cell r="BT94">
            <v>43191</v>
          </cell>
          <cell r="BU94" t="str">
            <v>Reducir los indices de delincuencia, victimización y minimizar los factores de riesgo en la población de esta junta de vecinos, a través de la instalación de un sistema autónomo de cámaras de televigilancia vecinal. 15 CÁMARAS</v>
          </cell>
          <cell r="BV94">
            <v>0</v>
          </cell>
          <cell r="BW94">
            <v>8000000</v>
          </cell>
          <cell r="BX94">
            <v>0</v>
          </cell>
          <cell r="BY94">
            <v>0</v>
          </cell>
          <cell r="BZ94">
            <v>8000000</v>
          </cell>
          <cell r="CA94">
            <v>0</v>
          </cell>
          <cell r="CB94" t="str">
            <v>LIDESEM LTDA</v>
          </cell>
          <cell r="CC94" t="str">
            <v>JORGE CELIS ARELLANO</v>
          </cell>
          <cell r="CD94">
            <v>7852500</v>
          </cell>
          <cell r="CE94" t="str">
            <v>SI</v>
          </cell>
          <cell r="CF94" t="str">
            <v>INCOMPLETO</v>
          </cell>
          <cell r="CG94">
            <v>0</v>
          </cell>
          <cell r="CH94">
            <v>0</v>
          </cell>
          <cell r="CI94" t="str">
            <v>ADMISIBLE</v>
          </cell>
          <cell r="CJ94" t="str">
            <v>SIN OBSERVACIONES DE ADMISIBILIDAD</v>
          </cell>
          <cell r="CK94" t="str">
            <v>ANEXO 23 SIN REQUERIMIENTOS TECNICOS PERTENECIENTES A ALTO HOSPICIO</v>
          </cell>
          <cell r="CL94">
            <v>0</v>
          </cell>
          <cell r="CM94">
            <v>0</v>
          </cell>
          <cell r="CN94" t="str">
            <v>NO</v>
          </cell>
          <cell r="CO94">
            <v>0</v>
          </cell>
          <cell r="CP94">
            <v>0</v>
          </cell>
          <cell r="CQ94" t="str">
            <v>NO</v>
          </cell>
          <cell r="CR94" t="str">
            <v>JORGE ESCALONA</v>
          </cell>
          <cell r="CS94" t="str">
            <v xml:space="preserve">1. DE ADJUDICAR DEBE INCORPORAR PANTALLA O MONITOR DE LAS CAMARAS, LA CUAL DEBE QUEDAR EN PROPIEDAD DE LA INSTITUCIÓN.  
</v>
          </cell>
          <cell r="CT94" t="str">
            <v>SITUACIONAL</v>
          </cell>
          <cell r="CU94" t="str">
            <v>Iquique</v>
          </cell>
          <cell r="CV94">
            <v>8000000</v>
          </cell>
          <cell r="CW94">
            <v>8000000</v>
          </cell>
          <cell r="CX94">
            <v>0</v>
          </cell>
          <cell r="CY94">
            <v>0.78</v>
          </cell>
          <cell r="CZ94" t="str">
            <v>ELEGIBLE</v>
          </cell>
          <cell r="DA94">
            <v>0</v>
          </cell>
          <cell r="DB94">
            <v>8000000</v>
          </cell>
          <cell r="DC94">
            <v>8000000</v>
          </cell>
          <cell r="DD94">
            <v>0</v>
          </cell>
          <cell r="DE94" t="str">
            <v>ADJUDICADO</v>
          </cell>
          <cell r="DF94">
            <v>0</v>
          </cell>
          <cell r="DG94" t="str">
            <v/>
          </cell>
          <cell r="DH94">
            <v>8000000</v>
          </cell>
          <cell r="DI94">
            <v>0</v>
          </cell>
          <cell r="DJ94" t="str">
            <v>ENTREGADO</v>
          </cell>
          <cell r="DK94">
            <v>0</v>
          </cell>
          <cell r="DL94">
            <v>0</v>
          </cell>
          <cell r="DM94">
            <v>0</v>
          </cell>
          <cell r="DN94">
            <v>86</v>
          </cell>
          <cell r="DO94" t="str">
            <v>ENTREGADO</v>
          </cell>
          <cell r="DP94">
            <v>0</v>
          </cell>
          <cell r="DQ94">
            <v>0</v>
          </cell>
        </row>
        <row r="95">
          <cell r="D95">
            <v>87</v>
          </cell>
          <cell r="E95" t="str">
            <v>65.052.729-1</v>
          </cell>
          <cell r="F95" t="str">
            <v>LUMINARIA PASAJE ESFUERZO</v>
          </cell>
          <cell r="G95" t="str">
            <v>CLUB SOCIAL DEPORTIVO Y CULTURAL PASAJE ESFUERZO</v>
          </cell>
          <cell r="H95" t="str">
            <v>HABILITADO</v>
          </cell>
          <cell r="I95" t="str">
            <v>Validada</v>
          </cell>
          <cell r="J95">
            <v>42796.712696759256</v>
          </cell>
          <cell r="K95">
            <v>43097</v>
          </cell>
          <cell r="L95" t="str">
            <v>DIRECTIVA ESTÁ POR VENCER</v>
          </cell>
          <cell r="M95" t="str">
            <v>DIRECTIVA VENCE EL MES  12</v>
          </cell>
          <cell r="N95" t="str">
            <v>OK</v>
          </cell>
          <cell r="O95">
            <v>0</v>
          </cell>
          <cell r="P95">
            <v>87</v>
          </cell>
          <cell r="Q95">
            <v>0</v>
          </cell>
          <cell r="R95" t="str">
            <v>Pasaje Esfuerzo 2127</v>
          </cell>
          <cell r="S95" t="str">
            <v>Iquique</v>
          </cell>
          <cell r="T95" t="str">
            <v>Iquique</v>
          </cell>
          <cell r="U95">
            <v>997921379</v>
          </cell>
          <cell r="V95">
            <v>997921379</v>
          </cell>
          <cell r="W95" t="str">
            <v>Pasajeesfuerzo2012@gmail.com</v>
          </cell>
          <cell r="X95">
            <v>0</v>
          </cell>
          <cell r="Y95">
            <v>42001</v>
          </cell>
          <cell r="Z95">
            <v>43097</v>
          </cell>
          <cell r="AA95">
            <v>40961</v>
          </cell>
          <cell r="AB95">
            <v>1366239878</v>
          </cell>
          <cell r="AC95" t="str">
            <v>Club Social Deportivo y Cultural Pasaje Esfuerzo</v>
          </cell>
          <cell r="AD95" t="str">
            <v>BANCO ESTADO DE CHILE</v>
          </cell>
          <cell r="AE95" t="str">
            <v>CHEQUERA ELECTRONICA/ CUENTA VISTA</v>
          </cell>
          <cell r="AF95">
            <v>0</v>
          </cell>
          <cell r="AG95" t="str">
            <v>HABILITADO</v>
          </cell>
          <cell r="AH95" t="str">
            <v>Juana Luisa Zepeda Pizarro</v>
          </cell>
          <cell r="AI95" t="str">
            <v>12.597.723-5</v>
          </cell>
          <cell r="AJ95" t="str">
            <v>Hernán Fuenzalida 1343</v>
          </cell>
          <cell r="AK95">
            <v>997921379</v>
          </cell>
          <cell r="AL95">
            <v>997921379</v>
          </cell>
          <cell r="AM95" t="str">
            <v>luisaz_33@hotmail.com</v>
          </cell>
          <cell r="AN95" t="str">
            <v xml:space="preserve"> </v>
          </cell>
          <cell r="AO95" t="str">
            <v>NO</v>
          </cell>
          <cell r="AP95">
            <v>0</v>
          </cell>
          <cell r="AQ95" t="str">
            <v>HABILITADO</v>
          </cell>
          <cell r="AR95" t="str">
            <v>JUANA LUISA ZEPEDA PIZARRO</v>
          </cell>
          <cell r="AS95" t="str">
            <v>12.597.723-5</v>
          </cell>
          <cell r="AT95">
            <v>0</v>
          </cell>
          <cell r="AU95">
            <v>0</v>
          </cell>
          <cell r="AV95">
            <v>0</v>
          </cell>
          <cell r="AW95">
            <v>0</v>
          </cell>
          <cell r="AX95">
            <v>0</v>
          </cell>
          <cell r="AY95" t="str">
            <v>NO</v>
          </cell>
          <cell r="AZ95">
            <v>0</v>
          </cell>
          <cell r="BA95">
            <v>0</v>
          </cell>
          <cell r="BB95">
            <v>0</v>
          </cell>
          <cell r="BC95">
            <v>0</v>
          </cell>
          <cell r="BD95">
            <v>0</v>
          </cell>
          <cell r="BE95">
            <v>0</v>
          </cell>
          <cell r="BF95">
            <v>0</v>
          </cell>
          <cell r="BG95">
            <v>0</v>
          </cell>
          <cell r="BH95" t="str">
            <v>IQUIQUE</v>
          </cell>
          <cell r="BI95" t="str">
            <v>IQUIQUE</v>
          </cell>
          <cell r="BJ95">
            <v>0</v>
          </cell>
          <cell r="BK95">
            <v>0</v>
          </cell>
          <cell r="BL95">
            <v>0</v>
          </cell>
          <cell r="BM95" t="e">
            <v>#DIV/0!</v>
          </cell>
          <cell r="BN95" t="str">
            <v>NUEVO</v>
          </cell>
          <cell r="BO95" t="str">
            <v>SITUACIONAL</v>
          </cell>
          <cell r="BP95" t="str">
            <v>ILUMINACIÓN</v>
          </cell>
          <cell r="BQ95">
            <v>0</v>
          </cell>
          <cell r="BR95" t="str">
            <v>INGRESAR SOLO NUMERO DE CANTIDAD DE MESES A EJECUTAR</v>
          </cell>
          <cell r="BS95" t="str">
            <v>INGRESAR FECHA</v>
          </cell>
          <cell r="BT95" t="e">
            <v>#VALUE!</v>
          </cell>
          <cell r="BU95" t="str">
            <v>REDUCIR INDICES DE DELICUENCIA Y VICTIMIZACION MEDIANTE LA INSTALACION DE UN SISTEMA DE ILUMINACION FOTOVOLTAICO INTEGRADO  EN EL SECTOR DEL PASAJE ESFUERZO</v>
          </cell>
          <cell r="BV95">
            <v>0</v>
          </cell>
          <cell r="BW95">
            <v>20000000</v>
          </cell>
          <cell r="BX95">
            <v>0</v>
          </cell>
          <cell r="BY95">
            <v>0</v>
          </cell>
          <cell r="BZ95">
            <v>20000000</v>
          </cell>
          <cell r="CA95">
            <v>0</v>
          </cell>
          <cell r="CB95" t="str">
            <v>LIDESEM LTDA</v>
          </cell>
          <cell r="CC95" t="str">
            <v>JORGE CELIS ARELLANO</v>
          </cell>
          <cell r="CD95">
            <v>20000000</v>
          </cell>
          <cell r="CE95" t="str">
            <v>SI</v>
          </cell>
          <cell r="CF95">
            <v>0</v>
          </cell>
          <cell r="CG95">
            <v>0</v>
          </cell>
          <cell r="CH95">
            <v>0</v>
          </cell>
          <cell r="CI95" t="str">
            <v>ADMISIBLE</v>
          </cell>
          <cell r="CJ95" t="str">
            <v>SIN OBSERVACIONES DE ADMISIBILIDAD</v>
          </cell>
          <cell r="CK95" t="str">
            <v>CHEQUEAR CALCULO LUMINICO</v>
          </cell>
          <cell r="CL95">
            <v>0</v>
          </cell>
          <cell r="CM95">
            <v>0</v>
          </cell>
          <cell r="CN95" t="str">
            <v>NO</v>
          </cell>
          <cell r="CO95">
            <v>0</v>
          </cell>
          <cell r="CP95">
            <v>0</v>
          </cell>
          <cell r="CQ95" t="str">
            <v>NO</v>
          </cell>
          <cell r="CR95" t="str">
            <v>MIGUEL REBORIDO</v>
          </cell>
          <cell r="CS95" t="str">
            <v xml:space="preserve">1. NO ADJUNTA CURRICULUMS NI CERTIFICADOS QUE AVALEN UN EQUIPO COMPETENTE PARA EJECUTAR LA INICIATIVA DEL PROYECTO. 
2. LAS FOTOS ADJUNTADAS NO CUMPLEN EL OBJETIVO DEBIDO A QUE FUERON TOMADAS DE DÍA </v>
          </cell>
          <cell r="CT95" t="str">
            <v>SITUACIONAL</v>
          </cell>
          <cell r="CU95" t="str">
            <v>Iquique</v>
          </cell>
          <cell r="CV95">
            <v>20000000</v>
          </cell>
          <cell r="CW95">
            <v>0</v>
          </cell>
          <cell r="CX95">
            <v>20000000</v>
          </cell>
          <cell r="CY95">
            <v>0.54100000000000015</v>
          </cell>
          <cell r="CZ95" t="str">
            <v>NO ELEGIBLE</v>
          </cell>
          <cell r="DA95">
            <v>0</v>
          </cell>
          <cell r="DB95">
            <v>0</v>
          </cell>
          <cell r="DC95">
            <v>0</v>
          </cell>
          <cell r="DD95">
            <v>0</v>
          </cell>
          <cell r="DE95">
            <v>0</v>
          </cell>
          <cell r="DF95">
            <v>0</v>
          </cell>
          <cell r="DG95" t="str">
            <v/>
          </cell>
          <cell r="DH95" t="str">
            <v/>
          </cell>
          <cell r="DI95">
            <v>0</v>
          </cell>
          <cell r="DJ95">
            <v>0</v>
          </cell>
          <cell r="DK95">
            <v>0</v>
          </cell>
          <cell r="DL95">
            <v>0</v>
          </cell>
          <cell r="DM95">
            <v>0</v>
          </cell>
          <cell r="DN95">
            <v>87</v>
          </cell>
          <cell r="DO95" t="str">
            <v>NO ELEGIBLE</v>
          </cell>
          <cell r="DP95">
            <v>0</v>
          </cell>
          <cell r="DQ95">
            <v>0</v>
          </cell>
        </row>
        <row r="96">
          <cell r="D96">
            <v>88</v>
          </cell>
          <cell r="E96" t="str">
            <v>65.023.455-3</v>
          </cell>
          <cell r="F96" t="str">
            <v>LUMINARIA ALCANTAGUA</v>
          </cell>
          <cell r="G96" t="str">
            <v>JUNTA DE VECINOS ALCANTAGUA</v>
          </cell>
          <cell r="H96" t="str">
            <v>HABILITADO</v>
          </cell>
          <cell r="I96" t="str">
            <v>Validada</v>
          </cell>
          <cell r="J96">
            <v>42872.611516203702</v>
          </cell>
          <cell r="K96">
            <v>43301</v>
          </cell>
          <cell r="L96" t="str">
            <v>DIRECTIVA VIGENTE</v>
          </cell>
          <cell r="M96" t="str">
            <v>OK</v>
          </cell>
          <cell r="N96" t="str">
            <v>OK</v>
          </cell>
          <cell r="O96">
            <v>0</v>
          </cell>
          <cell r="P96">
            <v>88</v>
          </cell>
          <cell r="Q96">
            <v>0</v>
          </cell>
          <cell r="R96" t="str">
            <v>CHINTAGUAY PJE. 1 # 1850</v>
          </cell>
          <cell r="S96" t="str">
            <v>Iquique</v>
          </cell>
          <cell r="T96" t="str">
            <v>Iquique</v>
          </cell>
          <cell r="U96">
            <v>0</v>
          </cell>
          <cell r="V96">
            <v>88101902</v>
          </cell>
          <cell r="W96" t="str">
            <v>juntadevecinosalcatagua@gmail.com</v>
          </cell>
          <cell r="X96">
            <v>0</v>
          </cell>
          <cell r="Y96">
            <v>42205</v>
          </cell>
          <cell r="Z96">
            <v>43301</v>
          </cell>
          <cell r="AA96">
            <v>40166</v>
          </cell>
          <cell r="AB96">
            <v>1460190246</v>
          </cell>
          <cell r="AC96" t="str">
            <v>JUNTA DE VECINOS ALCANTAGUA</v>
          </cell>
          <cell r="AD96" t="str">
            <v>BANCO ESTADO DE CHILE</v>
          </cell>
          <cell r="AE96" t="str">
            <v>CUENTA DE AHORROS</v>
          </cell>
          <cell r="AF96">
            <v>0</v>
          </cell>
          <cell r="AG96" t="str">
            <v>HABILITADO</v>
          </cell>
          <cell r="AH96" t="str">
            <v>JULIO CASTILLO PALACIOS</v>
          </cell>
          <cell r="AI96" t="str">
            <v>7.221.937-6</v>
          </cell>
          <cell r="AJ96" t="str">
            <v>CHINTAGUAY PJE.1 #1850</v>
          </cell>
          <cell r="AK96">
            <v>0</v>
          </cell>
          <cell r="AL96">
            <v>988101902</v>
          </cell>
          <cell r="AM96" t="str">
            <v>castillo_franco_1@hotmail.com</v>
          </cell>
          <cell r="AN96" t="str">
            <v xml:space="preserve"> </v>
          </cell>
          <cell r="AO96" t="str">
            <v>NO</v>
          </cell>
          <cell r="AP96">
            <v>0</v>
          </cell>
          <cell r="AQ96" t="str">
            <v>HABILITADO</v>
          </cell>
          <cell r="AR96" t="str">
            <v xml:space="preserve">JULIO CASTILLO PALACIOS </v>
          </cell>
          <cell r="AS96" t="str">
            <v>7.221.937-6</v>
          </cell>
          <cell r="AT96">
            <v>0</v>
          </cell>
          <cell r="AU96">
            <v>0</v>
          </cell>
          <cell r="AV96">
            <v>0</v>
          </cell>
          <cell r="AW96">
            <v>0</v>
          </cell>
          <cell r="AX96">
            <v>0</v>
          </cell>
          <cell r="AY96" t="str">
            <v>NO</v>
          </cell>
          <cell r="AZ96">
            <v>0</v>
          </cell>
          <cell r="BA96">
            <v>0</v>
          </cell>
          <cell r="BB96">
            <v>0</v>
          </cell>
          <cell r="BC96">
            <v>0</v>
          </cell>
          <cell r="BD96">
            <v>0</v>
          </cell>
          <cell r="BE96">
            <v>0</v>
          </cell>
          <cell r="BF96">
            <v>0</v>
          </cell>
          <cell r="BG96">
            <v>0</v>
          </cell>
          <cell r="BH96" t="str">
            <v>IQUIQUE</v>
          </cell>
          <cell r="BI96" t="str">
            <v>IQUIQUE</v>
          </cell>
          <cell r="BJ96">
            <v>0</v>
          </cell>
          <cell r="BK96">
            <v>0</v>
          </cell>
          <cell r="BL96">
            <v>0</v>
          </cell>
          <cell r="BM96" t="e">
            <v>#DIV/0!</v>
          </cell>
          <cell r="BN96" t="str">
            <v>NUEVO</v>
          </cell>
          <cell r="BO96" t="str">
            <v>SITUACIONAL</v>
          </cell>
          <cell r="BP96" t="str">
            <v>ILUMINACIÓN</v>
          </cell>
          <cell r="BQ96">
            <v>0</v>
          </cell>
          <cell r="BR96" t="str">
            <v>INGRESAR SOLO NUMERO DE CANTIDAD DE MESES A EJECUTAR</v>
          </cell>
          <cell r="BS96" t="str">
            <v>INGRESAR FECHA</v>
          </cell>
          <cell r="BT96" t="e">
            <v>#VALUE!</v>
          </cell>
          <cell r="BU96" t="str">
            <v>INSTALACION DE SISTEMA DE ILUMINACION FOTOVOLTAICO INTEGRADO EN EL SECTOR CORRESPONDIENTE A LA JUNTA DE VECINOS ALCANTAGUA</v>
          </cell>
          <cell r="BV96">
            <v>0</v>
          </cell>
          <cell r="BW96">
            <v>20000000</v>
          </cell>
          <cell r="BX96">
            <v>0</v>
          </cell>
          <cell r="BY96">
            <v>0</v>
          </cell>
          <cell r="BZ96">
            <v>20000000</v>
          </cell>
          <cell r="CA96">
            <v>0</v>
          </cell>
          <cell r="CB96" t="str">
            <v>LINK SUR</v>
          </cell>
          <cell r="CC96" t="str">
            <v>CRISTIAN LOPEZ</v>
          </cell>
          <cell r="CD96">
            <v>19932500</v>
          </cell>
          <cell r="CE96" t="str">
            <v>SI</v>
          </cell>
          <cell r="CF96">
            <v>0</v>
          </cell>
          <cell r="CG96">
            <v>0</v>
          </cell>
          <cell r="CH96">
            <v>0</v>
          </cell>
          <cell r="CI96" t="str">
            <v>ADMISIBLE</v>
          </cell>
          <cell r="CJ96" t="str">
            <v>SIN OBSERVACIONES DE ADMISIBILIDAD</v>
          </cell>
          <cell r="CK96" t="str">
            <v>CHEQUEAR CALCULO LUMINICO</v>
          </cell>
          <cell r="CL96">
            <v>0</v>
          </cell>
          <cell r="CM96">
            <v>0</v>
          </cell>
          <cell r="CN96" t="str">
            <v>NO</v>
          </cell>
          <cell r="CO96">
            <v>0</v>
          </cell>
          <cell r="CP96">
            <v>0</v>
          </cell>
          <cell r="CQ96" t="str">
            <v>NO</v>
          </cell>
          <cell r="CR96" t="str">
            <v>MIGUEL REBORIDO</v>
          </cell>
          <cell r="CS96" t="str">
            <v xml:space="preserve">1. ANEXAR CERTIFICADOS QUE JUSTIFIQUEN LAS COMPETENCIAS DEL EQUIPO EJECUTOR. 
2. ANEXAR COMPROMISO DE LA TOTALIDAD DEL EQUIPO DE TRABAJO. 
3. PRESENTAR CURRICULUMS DE LA TOTALIDAD DEL EQUIPO DE TRABAJO. INCORPORAR MAPA DE FACTOR DE RIESGO. ANEXO 11. </v>
          </cell>
          <cell r="CT96" t="str">
            <v>SITUACIONAL</v>
          </cell>
          <cell r="CU96" t="str">
            <v>Iquique</v>
          </cell>
          <cell r="CV96">
            <v>20000000</v>
          </cell>
          <cell r="CW96">
            <v>0</v>
          </cell>
          <cell r="CX96">
            <v>20000000</v>
          </cell>
          <cell r="CY96">
            <v>0.62450000000000006</v>
          </cell>
          <cell r="CZ96" t="str">
            <v>NO ELEGIBLE</v>
          </cell>
          <cell r="DA96">
            <v>0</v>
          </cell>
          <cell r="DB96">
            <v>0</v>
          </cell>
          <cell r="DC96">
            <v>0</v>
          </cell>
          <cell r="DD96">
            <v>0</v>
          </cell>
          <cell r="DE96">
            <v>0</v>
          </cell>
          <cell r="DF96">
            <v>0</v>
          </cell>
          <cell r="DG96" t="str">
            <v/>
          </cell>
          <cell r="DH96" t="str">
            <v/>
          </cell>
          <cell r="DI96">
            <v>0</v>
          </cell>
          <cell r="DJ96">
            <v>0</v>
          </cell>
          <cell r="DK96">
            <v>0</v>
          </cell>
          <cell r="DL96">
            <v>0</v>
          </cell>
          <cell r="DM96">
            <v>0</v>
          </cell>
          <cell r="DN96">
            <v>88</v>
          </cell>
          <cell r="DO96" t="str">
            <v>NO ELEGIBLE</v>
          </cell>
          <cell r="DP96">
            <v>0</v>
          </cell>
          <cell r="DQ96">
            <v>0</v>
          </cell>
        </row>
        <row r="97">
          <cell r="D97">
            <v>89</v>
          </cell>
          <cell r="E97" t="str">
            <v>65.021.221-5</v>
          </cell>
          <cell r="F97" t="str">
            <v>CAMARAS LOS VOLCANES</v>
          </cell>
          <cell r="G97" t="str">
            <v>JUNTA DE VECINOS LOS VOLCANES</v>
          </cell>
          <cell r="H97" t="str">
            <v>HABILITADO</v>
          </cell>
          <cell r="I97" t="str">
            <v>Validada</v>
          </cell>
          <cell r="J97">
            <v>42838.405081018522</v>
          </cell>
          <cell r="K97">
            <v>43589</v>
          </cell>
          <cell r="L97" t="str">
            <v>DIRECTIVA VIGENTE</v>
          </cell>
          <cell r="M97" t="str">
            <v>OK</v>
          </cell>
          <cell r="N97" t="str">
            <v>OK</v>
          </cell>
          <cell r="O97">
            <v>0</v>
          </cell>
          <cell r="P97">
            <v>89</v>
          </cell>
          <cell r="Q97">
            <v>0</v>
          </cell>
          <cell r="R97" t="str">
            <v>VOLCAN VILLARICA S/N</v>
          </cell>
          <cell r="S97" t="str">
            <v>Iquique</v>
          </cell>
          <cell r="T97" t="str">
            <v>Alto Hospicio</v>
          </cell>
          <cell r="U97">
            <v>5695085688</v>
          </cell>
          <cell r="V97">
            <v>950856887</v>
          </cell>
          <cell r="W97" t="str">
            <v>juntavecinosvolcanes@gmail.com</v>
          </cell>
          <cell r="X97">
            <v>0</v>
          </cell>
          <cell r="Y97">
            <v>42464</v>
          </cell>
          <cell r="Z97">
            <v>43589</v>
          </cell>
          <cell r="AA97">
            <v>41424</v>
          </cell>
          <cell r="AB97">
            <v>1366086605</v>
          </cell>
          <cell r="AC97" t="str">
            <v>junta vecinal los volcanes</v>
          </cell>
          <cell r="AD97" t="str">
            <v>BANCO ESTADO DE CHILE</v>
          </cell>
          <cell r="AE97" t="str">
            <v>CUENTA DE AHORROS</v>
          </cell>
          <cell r="AF97">
            <v>0</v>
          </cell>
          <cell r="AG97" t="str">
            <v>HABILITADO</v>
          </cell>
          <cell r="AH97" t="str">
            <v>KIMBERLI ANGELINA RIVERA MEJIAS</v>
          </cell>
          <cell r="AI97" t="str">
            <v>16.055.360-K</v>
          </cell>
          <cell r="AJ97" t="str">
            <v>VOLCAN ISLUGA 4040</v>
          </cell>
          <cell r="AK97">
            <v>5695085688</v>
          </cell>
          <cell r="AL97">
            <v>950856887</v>
          </cell>
          <cell r="AM97" t="str">
            <v>juntavecinosvolcanes@gmail.com</v>
          </cell>
          <cell r="AN97" t="str">
            <v xml:space="preserve"> </v>
          </cell>
          <cell r="AO97" t="str">
            <v>NO</v>
          </cell>
          <cell r="AP97">
            <v>0</v>
          </cell>
          <cell r="AQ97" t="str">
            <v>HABILITADO</v>
          </cell>
          <cell r="AR97" t="str">
            <v>KIMBERLI RIVERA MEJIAS</v>
          </cell>
          <cell r="AS97" t="str">
            <v>16.055.360-K</v>
          </cell>
          <cell r="AT97">
            <v>0</v>
          </cell>
          <cell r="AU97">
            <v>0</v>
          </cell>
          <cell r="AV97">
            <v>0</v>
          </cell>
          <cell r="AW97">
            <v>0</v>
          </cell>
          <cell r="AX97">
            <v>0</v>
          </cell>
          <cell r="AY97" t="str">
            <v>NO</v>
          </cell>
          <cell r="AZ97">
            <v>0</v>
          </cell>
          <cell r="BA97">
            <v>0</v>
          </cell>
          <cell r="BB97">
            <v>0</v>
          </cell>
          <cell r="BC97">
            <v>0</v>
          </cell>
          <cell r="BD97">
            <v>0</v>
          </cell>
          <cell r="BE97">
            <v>0</v>
          </cell>
          <cell r="BF97">
            <v>0</v>
          </cell>
          <cell r="BG97">
            <v>0</v>
          </cell>
          <cell r="BH97" t="str">
            <v>IQUIQUE</v>
          </cell>
          <cell r="BI97" t="str">
            <v>ALTO HOSPICIO</v>
          </cell>
          <cell r="BJ97">
            <v>0</v>
          </cell>
          <cell r="BK97">
            <v>0</v>
          </cell>
          <cell r="BL97">
            <v>0</v>
          </cell>
          <cell r="BM97" t="e">
            <v>#DIV/0!</v>
          </cell>
          <cell r="BN97" t="str">
            <v>NUEVO</v>
          </cell>
          <cell r="BO97" t="str">
            <v>SITUACIONAL</v>
          </cell>
          <cell r="BP97" t="str">
            <v>CAMARAS</v>
          </cell>
          <cell r="BQ97">
            <v>0</v>
          </cell>
          <cell r="BR97">
            <v>6</v>
          </cell>
          <cell r="BS97">
            <v>43009</v>
          </cell>
          <cell r="BT97">
            <v>43191</v>
          </cell>
          <cell r="BU97">
            <v>0</v>
          </cell>
          <cell r="BV97">
            <v>0</v>
          </cell>
          <cell r="BW97">
            <v>8000000</v>
          </cell>
          <cell r="BX97">
            <v>0</v>
          </cell>
          <cell r="BY97">
            <v>0</v>
          </cell>
          <cell r="BZ97">
            <v>8000000</v>
          </cell>
          <cell r="CA97">
            <v>0</v>
          </cell>
          <cell r="CB97" t="str">
            <v>LIDESEM LTDA</v>
          </cell>
          <cell r="CC97" t="str">
            <v>JORGE CELIS ARELLANO</v>
          </cell>
          <cell r="CD97">
            <v>7852500</v>
          </cell>
          <cell r="CE97" t="str">
            <v>SI</v>
          </cell>
          <cell r="CF97" t="str">
            <v>INCOMPLETO</v>
          </cell>
          <cell r="CG97">
            <v>0</v>
          </cell>
          <cell r="CH97">
            <v>0</v>
          </cell>
          <cell r="CI97" t="str">
            <v>ADMISIBLE</v>
          </cell>
          <cell r="CJ97" t="str">
            <v>SIN OBSERVACIONES DE ADMISIBILIDAD</v>
          </cell>
          <cell r="CK97" t="str">
            <v>ANEXO 23 SIN REQUERIMIENTOS TECNICOS PERTENECIENTES A ALTO HOSPICIO</v>
          </cell>
          <cell r="CL97">
            <v>0</v>
          </cell>
          <cell r="CM97">
            <v>0</v>
          </cell>
          <cell r="CN97" t="str">
            <v>NO</v>
          </cell>
          <cell r="CO97">
            <v>0</v>
          </cell>
          <cell r="CP97">
            <v>0</v>
          </cell>
          <cell r="CQ97" t="str">
            <v>NO</v>
          </cell>
          <cell r="CR97" t="str">
            <v>JORGE ESCALONA</v>
          </cell>
          <cell r="CS97" t="str">
            <v xml:space="preserve">1. DE ADJUDICAR DEBE INCORPORAR PANTALLA O MONITOR DE LAS CAMARAS, LA CUAL DEBE QUEDAR EN PROPIEDAD DE LA INSTITUCIÓN.  
</v>
          </cell>
          <cell r="CT97" t="str">
            <v>SITUACIONAL</v>
          </cell>
          <cell r="CU97" t="str">
            <v>Iquique</v>
          </cell>
          <cell r="CV97">
            <v>8000000</v>
          </cell>
          <cell r="CW97">
            <v>8000000</v>
          </cell>
          <cell r="CX97">
            <v>0</v>
          </cell>
          <cell r="CY97">
            <v>0.78</v>
          </cell>
          <cell r="CZ97" t="str">
            <v>ELEGIBLE</v>
          </cell>
          <cell r="DA97">
            <v>0</v>
          </cell>
          <cell r="DB97">
            <v>8000000</v>
          </cell>
          <cell r="DC97">
            <v>8000000</v>
          </cell>
          <cell r="DD97">
            <v>0</v>
          </cell>
          <cell r="DE97" t="str">
            <v>NO ADJUDICADO</v>
          </cell>
          <cell r="DF97">
            <v>0</v>
          </cell>
          <cell r="DG97" t="str">
            <v/>
          </cell>
          <cell r="DH97" t="str">
            <v/>
          </cell>
          <cell r="DI97">
            <v>0</v>
          </cell>
          <cell r="DJ97">
            <v>0</v>
          </cell>
          <cell r="DK97">
            <v>0</v>
          </cell>
          <cell r="DL97">
            <v>0</v>
          </cell>
          <cell r="DM97">
            <v>0</v>
          </cell>
          <cell r="DN97">
            <v>89</v>
          </cell>
          <cell r="DO97" t="str">
            <v>NO ADJUDICADO</v>
          </cell>
          <cell r="DP97">
            <v>0</v>
          </cell>
          <cell r="DQ97">
            <v>0</v>
          </cell>
        </row>
        <row r="98">
          <cell r="D98">
            <v>90</v>
          </cell>
          <cell r="E98" t="str">
            <v>65.153.900-5</v>
          </cell>
          <cell r="F98" t="str">
            <v>CAMARAS RAUL RETTIG</v>
          </cell>
          <cell r="G98" t="str">
            <v>JUNTA DE VECINOS RAUL RETTIG</v>
          </cell>
          <cell r="H98" t="str">
            <v>HABILITADO</v>
          </cell>
          <cell r="I98" t="str">
            <v>Validada</v>
          </cell>
          <cell r="J98">
            <v>42872.609386574077</v>
          </cell>
          <cell r="K98">
            <v>43697</v>
          </cell>
          <cell r="L98" t="str">
            <v>DIRECTIVA VIGENTE</v>
          </cell>
          <cell r="M98" t="str">
            <v>OK</v>
          </cell>
          <cell r="N98" t="str">
            <v>OK</v>
          </cell>
          <cell r="O98">
            <v>0</v>
          </cell>
          <cell r="P98">
            <v>90</v>
          </cell>
          <cell r="Q98">
            <v>0</v>
          </cell>
          <cell r="R98" t="str">
            <v>Santa Rosa 2792</v>
          </cell>
          <cell r="S98" t="str">
            <v>Iquique</v>
          </cell>
          <cell r="T98" t="str">
            <v>Alto Hospicio</v>
          </cell>
          <cell r="U98">
            <v>0</v>
          </cell>
          <cell r="V98">
            <v>56984716018</v>
          </cell>
          <cell r="W98" t="str">
            <v>juntavecinalraulrettig@gmail.com</v>
          </cell>
          <cell r="X98">
            <v>0</v>
          </cell>
          <cell r="Y98">
            <v>42602</v>
          </cell>
          <cell r="Z98">
            <v>43697</v>
          </cell>
          <cell r="AA98">
            <v>40400</v>
          </cell>
          <cell r="AB98">
            <v>1365697350</v>
          </cell>
          <cell r="AC98" t="str">
            <v>Junta de Vecinos Raul Rettig</v>
          </cell>
          <cell r="AD98" t="str">
            <v>BANCO ESTADO DE CHILE</v>
          </cell>
          <cell r="AE98" t="str">
            <v>CUENTA DE AHORROS</v>
          </cell>
          <cell r="AF98">
            <v>0</v>
          </cell>
          <cell r="AG98" t="str">
            <v>HABILITADO</v>
          </cell>
          <cell r="AH98" t="str">
            <v>Maritza Macaya Navarro</v>
          </cell>
          <cell r="AI98" t="str">
            <v>9.916.784-K</v>
          </cell>
          <cell r="AJ98" t="str">
            <v>Pasaje 3, # 2765, Alto Hospicio</v>
          </cell>
          <cell r="AK98">
            <v>0</v>
          </cell>
          <cell r="AL98">
            <v>56984716018</v>
          </cell>
          <cell r="AM98" t="str">
            <v>m.macaya@hotmail.com</v>
          </cell>
          <cell r="AN98" t="str">
            <v xml:space="preserve"> </v>
          </cell>
          <cell r="AO98" t="str">
            <v>NO</v>
          </cell>
          <cell r="AP98">
            <v>0</v>
          </cell>
          <cell r="AQ98" t="str">
            <v>HABILITADO</v>
          </cell>
          <cell r="AR98" t="str">
            <v>MARITZA MACAYA NAVARRO</v>
          </cell>
          <cell r="AS98" t="str">
            <v>9.916.784-K</v>
          </cell>
          <cell r="AT98">
            <v>0</v>
          </cell>
          <cell r="AU98">
            <v>0</v>
          </cell>
          <cell r="AV98">
            <v>0</v>
          </cell>
          <cell r="AW98">
            <v>0</v>
          </cell>
          <cell r="AX98">
            <v>0</v>
          </cell>
          <cell r="AY98" t="str">
            <v>NO</v>
          </cell>
          <cell r="AZ98">
            <v>0</v>
          </cell>
          <cell r="BA98">
            <v>0</v>
          </cell>
          <cell r="BB98">
            <v>0</v>
          </cell>
          <cell r="BC98">
            <v>0</v>
          </cell>
          <cell r="BD98">
            <v>0</v>
          </cell>
          <cell r="BE98">
            <v>0</v>
          </cell>
          <cell r="BF98">
            <v>0</v>
          </cell>
          <cell r="BG98">
            <v>0</v>
          </cell>
          <cell r="BH98" t="str">
            <v>IQUIQUE</v>
          </cell>
          <cell r="BI98" t="str">
            <v>ALTO HOSPICIO</v>
          </cell>
          <cell r="BJ98">
            <v>0</v>
          </cell>
          <cell r="BK98">
            <v>0</v>
          </cell>
          <cell r="BL98">
            <v>0</v>
          </cell>
          <cell r="BM98" t="e">
            <v>#DIV/0!</v>
          </cell>
          <cell r="BN98" t="str">
            <v>NUEVO</v>
          </cell>
          <cell r="BO98" t="str">
            <v>SITUACIONAL</v>
          </cell>
          <cell r="BP98" t="str">
            <v>CAMARAS</v>
          </cell>
          <cell r="BQ98">
            <v>0</v>
          </cell>
          <cell r="BR98">
            <v>6</v>
          </cell>
          <cell r="BS98">
            <v>43009</v>
          </cell>
          <cell r="BT98">
            <v>43191</v>
          </cell>
          <cell r="BU98" t="str">
            <v>Reducir los indices de delincuencia, victimización y minimizar los factores de riesgo en la población de esta junta de vecinos, a través de la instalación de un sistema autónomo de cámaras de televigilancia vecinal. 15 CÁMARAS</v>
          </cell>
          <cell r="BV98">
            <v>0</v>
          </cell>
          <cell r="BW98">
            <v>8000000</v>
          </cell>
          <cell r="BX98">
            <v>0</v>
          </cell>
          <cell r="BY98">
            <v>0</v>
          </cell>
          <cell r="BZ98">
            <v>8000000</v>
          </cell>
          <cell r="CA98">
            <v>0</v>
          </cell>
          <cell r="CB98" t="str">
            <v>LIDESEM LTDA</v>
          </cell>
          <cell r="CC98" t="str">
            <v>JORGE CELIS ARELLANO</v>
          </cell>
          <cell r="CD98">
            <v>7852500</v>
          </cell>
          <cell r="CE98" t="str">
            <v>SI</v>
          </cell>
          <cell r="CF98" t="str">
            <v>INCOMPLETO</v>
          </cell>
          <cell r="CG98">
            <v>0</v>
          </cell>
          <cell r="CH98">
            <v>0</v>
          </cell>
          <cell r="CI98" t="str">
            <v>ADMISIBLE</v>
          </cell>
          <cell r="CJ98" t="str">
            <v>SIN OBSERVACIONES DE ADMISIBILIDAD</v>
          </cell>
          <cell r="CK98" t="str">
            <v>ANEXO 23 SIN REQUERIMIENTOS TECNICOS PERTENECIENTES A ALTO HOSPICIO</v>
          </cell>
          <cell r="CL98">
            <v>0</v>
          </cell>
          <cell r="CM98">
            <v>0</v>
          </cell>
          <cell r="CN98" t="str">
            <v>NO</v>
          </cell>
          <cell r="CO98">
            <v>0</v>
          </cell>
          <cell r="CP98">
            <v>0</v>
          </cell>
          <cell r="CQ98" t="str">
            <v>NO</v>
          </cell>
          <cell r="CR98" t="str">
            <v>JORGE ESCALONA</v>
          </cell>
          <cell r="CS98" t="str">
            <v xml:space="preserve">1. DE ADJUDICAR DEBE INCORPORAR PANTALLA O MONITOR DE LAS CAMARAS, LA CUAL DEBE QUEDAR EN PROPIEDAD DE LA INSTITUCIÓN.  
</v>
          </cell>
          <cell r="CT98" t="str">
            <v>SITUACIONAL</v>
          </cell>
          <cell r="CU98" t="str">
            <v>Iquique</v>
          </cell>
          <cell r="CV98">
            <v>8000000</v>
          </cell>
          <cell r="CW98">
            <v>8000000</v>
          </cell>
          <cell r="CX98">
            <v>0</v>
          </cell>
          <cell r="CY98">
            <v>0.78</v>
          </cell>
          <cell r="CZ98" t="str">
            <v>ELEGIBLE</v>
          </cell>
          <cell r="DA98">
            <v>0</v>
          </cell>
          <cell r="DB98">
            <v>8000000</v>
          </cell>
          <cell r="DC98">
            <v>8000000</v>
          </cell>
          <cell r="DD98">
            <v>0</v>
          </cell>
          <cell r="DE98" t="str">
            <v>ADJUDICADO</v>
          </cell>
          <cell r="DF98">
            <v>0</v>
          </cell>
          <cell r="DG98" t="str">
            <v/>
          </cell>
          <cell r="DH98">
            <v>8000000</v>
          </cell>
          <cell r="DI98">
            <v>0</v>
          </cell>
          <cell r="DJ98" t="str">
            <v>ENTREGADO</v>
          </cell>
          <cell r="DK98">
            <v>0</v>
          </cell>
          <cell r="DL98">
            <v>0</v>
          </cell>
          <cell r="DM98">
            <v>0</v>
          </cell>
          <cell r="DN98">
            <v>90</v>
          </cell>
          <cell r="DO98" t="str">
            <v>ADJUDICADO</v>
          </cell>
          <cell r="DP98">
            <v>0</v>
          </cell>
          <cell r="DQ98">
            <v>0</v>
          </cell>
        </row>
        <row r="99">
          <cell r="D99">
            <v>91</v>
          </cell>
          <cell r="E99" t="str">
            <v>65.085.969-3</v>
          </cell>
          <cell r="F99" t="str">
            <v>CAMARAS ISABEL ALLENDE</v>
          </cell>
          <cell r="G99" t="str">
            <v>JUNTA DE VECINOS ISABEL ALLENDE</v>
          </cell>
          <cell r="H99" t="str">
            <v>HABILITADO</v>
          </cell>
          <cell r="I99" t="str">
            <v>Validada</v>
          </cell>
          <cell r="J99">
            <v>42828.401608796295</v>
          </cell>
          <cell r="K99">
            <v>43747</v>
          </cell>
          <cell r="L99" t="str">
            <v>DIRECTIVA VIGENTE</v>
          </cell>
          <cell r="M99" t="str">
            <v>OK</v>
          </cell>
          <cell r="N99" t="str">
            <v>OK</v>
          </cell>
          <cell r="O99">
            <v>0</v>
          </cell>
          <cell r="P99">
            <v>91</v>
          </cell>
          <cell r="Q99">
            <v>0</v>
          </cell>
          <cell r="R99" t="str">
            <v>mariano latorre j.j. vallejos s/n alto hospicio</v>
          </cell>
          <cell r="S99" t="str">
            <v>Iquique</v>
          </cell>
          <cell r="T99" t="str">
            <v>Alto Hospicio</v>
          </cell>
          <cell r="U99">
            <v>0</v>
          </cell>
          <cell r="V99">
            <v>961971388</v>
          </cell>
          <cell r="W99" t="str">
            <v>juntadevecinosisabelallende@gmail.com</v>
          </cell>
          <cell r="X99">
            <v>0</v>
          </cell>
          <cell r="Y99">
            <v>42652</v>
          </cell>
          <cell r="Z99">
            <v>43747</v>
          </cell>
          <cell r="AA99">
            <v>41444</v>
          </cell>
          <cell r="AB99">
            <v>1371366616</v>
          </cell>
          <cell r="AC99" t="str">
            <v>junta de vecinos isabel allende</v>
          </cell>
          <cell r="AD99" t="str">
            <v>BANCO ESTADO DE CHILE</v>
          </cell>
          <cell r="AE99" t="str">
            <v>CUENTA DE AHORROS</v>
          </cell>
          <cell r="AF99">
            <v>0</v>
          </cell>
          <cell r="AG99" t="str">
            <v>HABILITADO</v>
          </cell>
          <cell r="AH99" t="str">
            <v>novelia de las mercedes mora flores</v>
          </cell>
          <cell r="AI99" t="str">
            <v>11.816.257-9</v>
          </cell>
          <cell r="AJ99" t="str">
            <v>mariano la torre j.j. vallejo alto hospicio</v>
          </cell>
          <cell r="AK99">
            <v>0</v>
          </cell>
          <cell r="AL99">
            <v>961971388</v>
          </cell>
          <cell r="AM99" t="str">
            <v>juntadevecinosisabelallende@gmail.com</v>
          </cell>
          <cell r="AN99" t="str">
            <v xml:space="preserve"> </v>
          </cell>
          <cell r="AO99" t="str">
            <v>NO</v>
          </cell>
          <cell r="AP99">
            <v>0</v>
          </cell>
          <cell r="AQ99" t="str">
            <v>HABILITADO</v>
          </cell>
          <cell r="AR99" t="str">
            <v>NOVELIA MORA FLORES</v>
          </cell>
          <cell r="AS99" t="str">
            <v>11.816.257-9</v>
          </cell>
          <cell r="AT99">
            <v>0</v>
          </cell>
          <cell r="AU99">
            <v>0</v>
          </cell>
          <cell r="AV99">
            <v>0</v>
          </cell>
          <cell r="AW99">
            <v>0</v>
          </cell>
          <cell r="AX99">
            <v>0</v>
          </cell>
          <cell r="AY99" t="str">
            <v>NO</v>
          </cell>
          <cell r="AZ99">
            <v>0</v>
          </cell>
          <cell r="BA99">
            <v>0</v>
          </cell>
          <cell r="BB99">
            <v>0</v>
          </cell>
          <cell r="BC99">
            <v>0</v>
          </cell>
          <cell r="BD99">
            <v>0</v>
          </cell>
          <cell r="BE99">
            <v>0</v>
          </cell>
          <cell r="BF99">
            <v>0</v>
          </cell>
          <cell r="BG99">
            <v>0</v>
          </cell>
          <cell r="BH99" t="str">
            <v>IQUIQUE</v>
          </cell>
          <cell r="BI99" t="str">
            <v>ALTO HOSPICIO</v>
          </cell>
          <cell r="BJ99">
            <v>0</v>
          </cell>
          <cell r="BK99">
            <v>0</v>
          </cell>
          <cell r="BL99">
            <v>0</v>
          </cell>
          <cell r="BM99" t="e">
            <v>#DIV/0!</v>
          </cell>
          <cell r="BN99" t="str">
            <v>NUEVO</v>
          </cell>
          <cell r="BO99" t="str">
            <v>SITUACIONAL</v>
          </cell>
          <cell r="BP99" t="str">
            <v>CAMARAS</v>
          </cell>
          <cell r="BQ99">
            <v>0</v>
          </cell>
          <cell r="BR99">
            <v>6</v>
          </cell>
          <cell r="BS99">
            <v>43009</v>
          </cell>
          <cell r="BT99">
            <v>43191</v>
          </cell>
          <cell r="BU99">
            <v>0</v>
          </cell>
          <cell r="BV99">
            <v>0</v>
          </cell>
          <cell r="BW99">
            <v>8000000</v>
          </cell>
          <cell r="BX99">
            <v>0</v>
          </cell>
          <cell r="BY99">
            <v>0</v>
          </cell>
          <cell r="BZ99">
            <v>8000000</v>
          </cell>
          <cell r="CA99">
            <v>0</v>
          </cell>
          <cell r="CB99" t="str">
            <v>LIDESEM LTDA</v>
          </cell>
          <cell r="CC99" t="str">
            <v>JORGE CELIS ARELLANO</v>
          </cell>
          <cell r="CD99">
            <v>7852500</v>
          </cell>
          <cell r="CE99" t="str">
            <v>SI</v>
          </cell>
          <cell r="CF99" t="str">
            <v>INCOMPLETO</v>
          </cell>
          <cell r="CG99">
            <v>0</v>
          </cell>
          <cell r="CH99">
            <v>0</v>
          </cell>
          <cell r="CI99" t="str">
            <v>ADMISIBLE</v>
          </cell>
          <cell r="CJ99" t="str">
            <v>SIN OBSERVACIONES DE ADMISIBILIDAD</v>
          </cell>
          <cell r="CK99" t="str">
            <v>ANEXO 23 SIN REQUERIMIENTOS TECNICOS PERTENECIENTES A ALTO HOSPICIO</v>
          </cell>
          <cell r="CL99">
            <v>0</v>
          </cell>
          <cell r="CM99">
            <v>0</v>
          </cell>
          <cell r="CN99" t="str">
            <v>NO</v>
          </cell>
          <cell r="CO99">
            <v>0</v>
          </cell>
          <cell r="CP99">
            <v>0</v>
          </cell>
          <cell r="CQ99" t="str">
            <v>NO</v>
          </cell>
          <cell r="CR99" t="str">
            <v>JORGE ESCALONA</v>
          </cell>
          <cell r="CS99" t="str">
            <v xml:space="preserve">1. DE ADJUDICAR DEBE INCORPORAR PANTALLA O MONITOR DE LAS CAMARAS, LA CUAL DEBE QUEDAR EN PROPIEDAD DE LA INSTITUCIÓN.  
</v>
          </cell>
          <cell r="CT99" t="str">
            <v>SITUACIONAL</v>
          </cell>
          <cell r="CU99" t="str">
            <v>Iquique</v>
          </cell>
          <cell r="CV99">
            <v>8000000</v>
          </cell>
          <cell r="CW99">
            <v>8000000</v>
          </cell>
          <cell r="CX99">
            <v>0</v>
          </cell>
          <cell r="CY99">
            <v>0.78</v>
          </cell>
          <cell r="CZ99" t="str">
            <v>ELEGIBLE</v>
          </cell>
          <cell r="DA99">
            <v>0</v>
          </cell>
          <cell r="DB99">
            <v>8000000</v>
          </cell>
          <cell r="DC99">
            <v>8000000</v>
          </cell>
          <cell r="DD99">
            <v>0</v>
          </cell>
          <cell r="DE99" t="str">
            <v>NO ADJUDICADO</v>
          </cell>
          <cell r="DF99">
            <v>0</v>
          </cell>
          <cell r="DG99" t="str">
            <v/>
          </cell>
          <cell r="DH99" t="str">
            <v/>
          </cell>
          <cell r="DI99">
            <v>0</v>
          </cell>
          <cell r="DJ99">
            <v>0</v>
          </cell>
          <cell r="DK99">
            <v>0</v>
          </cell>
          <cell r="DL99">
            <v>0</v>
          </cell>
          <cell r="DM99">
            <v>0</v>
          </cell>
          <cell r="DN99">
            <v>91</v>
          </cell>
          <cell r="DO99" t="str">
            <v>NO ADJUDICADO</v>
          </cell>
          <cell r="DP99">
            <v>0</v>
          </cell>
          <cell r="DQ99">
            <v>0</v>
          </cell>
        </row>
        <row r="100">
          <cell r="D100">
            <v>92</v>
          </cell>
          <cell r="E100" t="str">
            <v>74.123.900-0</v>
          </cell>
          <cell r="F100" t="str">
            <v>LUMINARIAS UNION EL MORRO</v>
          </cell>
          <cell r="G100" t="str">
            <v>CLUB DEPORTIVO UNION MORRO</v>
          </cell>
          <cell r="H100" t="str">
            <v>HABILITADO</v>
          </cell>
          <cell r="I100" t="str">
            <v>Validada</v>
          </cell>
          <cell r="J100">
            <v>42874.54283564815</v>
          </cell>
          <cell r="K100">
            <v>42954</v>
          </cell>
          <cell r="L100" t="str">
            <v>DIRECTIVA ESTÁ POR VENCER</v>
          </cell>
          <cell r="M100" t="str">
            <v>DIRECTIVA VENCE EL MES  8</v>
          </cell>
          <cell r="N100" t="str">
            <v>OK</v>
          </cell>
          <cell r="O100">
            <v>0</v>
          </cell>
          <cell r="P100">
            <v>92</v>
          </cell>
          <cell r="Q100">
            <v>0</v>
          </cell>
          <cell r="R100" t="str">
            <v>Freddy Taberna # 97</v>
          </cell>
          <cell r="S100" t="str">
            <v>Iquique</v>
          </cell>
          <cell r="T100" t="str">
            <v>Iquique</v>
          </cell>
          <cell r="U100">
            <v>572327764</v>
          </cell>
          <cell r="V100">
            <v>996112151</v>
          </cell>
          <cell r="W100" t="str">
            <v>clubunionmorro2017@gmail.com</v>
          </cell>
          <cell r="X100">
            <v>0</v>
          </cell>
          <cell r="Y100">
            <v>42223</v>
          </cell>
          <cell r="Z100">
            <v>42954</v>
          </cell>
          <cell r="AA100">
            <v>38106</v>
          </cell>
          <cell r="AB100">
            <v>3159008</v>
          </cell>
          <cell r="AC100" t="str">
            <v>Club Deportivo Unión Morro</v>
          </cell>
          <cell r="AD100" t="str">
            <v>CORPBANCA</v>
          </cell>
          <cell r="AE100" t="str">
            <v>CUENTA DE AHORROS</v>
          </cell>
          <cell r="AF100">
            <v>0</v>
          </cell>
          <cell r="AG100" t="str">
            <v>HABILITADO</v>
          </cell>
          <cell r="AH100" t="str">
            <v>Rodrigo Arturo Malagarriga Rodriguez</v>
          </cell>
          <cell r="AI100" t="str">
            <v>10.883.654-7</v>
          </cell>
          <cell r="AJ100" t="str">
            <v>Thompson # 123</v>
          </cell>
          <cell r="AK100">
            <v>572327764</v>
          </cell>
          <cell r="AL100">
            <v>968343185</v>
          </cell>
          <cell r="AM100" t="str">
            <v>r.malagarriga@gmail.com</v>
          </cell>
          <cell r="AN100" t="str">
            <v xml:space="preserve"> </v>
          </cell>
          <cell r="AO100" t="str">
            <v>NO</v>
          </cell>
          <cell r="AP100">
            <v>0</v>
          </cell>
          <cell r="AQ100" t="str">
            <v>HABILITADO</v>
          </cell>
          <cell r="AR100" t="str">
            <v xml:space="preserve">RODRIGO ARTURO MALAGARRIGA RODRIGUEZ </v>
          </cell>
          <cell r="AS100" t="str">
            <v>10.883.654-7</v>
          </cell>
          <cell r="AT100">
            <v>0</v>
          </cell>
          <cell r="AU100">
            <v>0</v>
          </cell>
          <cell r="AV100">
            <v>0</v>
          </cell>
          <cell r="AW100">
            <v>0</v>
          </cell>
          <cell r="AX100">
            <v>0</v>
          </cell>
          <cell r="AY100" t="str">
            <v>NO</v>
          </cell>
          <cell r="AZ100">
            <v>0</v>
          </cell>
          <cell r="BA100">
            <v>0</v>
          </cell>
          <cell r="BB100">
            <v>0</v>
          </cell>
          <cell r="BC100">
            <v>0</v>
          </cell>
          <cell r="BD100">
            <v>0</v>
          </cell>
          <cell r="BE100">
            <v>0</v>
          </cell>
          <cell r="BF100">
            <v>0</v>
          </cell>
          <cell r="BG100">
            <v>0</v>
          </cell>
          <cell r="BH100">
            <v>0</v>
          </cell>
          <cell r="BI100">
            <v>0</v>
          </cell>
          <cell r="BJ100">
            <v>0</v>
          </cell>
          <cell r="BK100">
            <v>0</v>
          </cell>
          <cell r="BL100">
            <v>0</v>
          </cell>
          <cell r="BM100" t="e">
            <v>#DIV/0!</v>
          </cell>
          <cell r="BN100" t="str">
            <v>NUEVO</v>
          </cell>
          <cell r="BO100" t="str">
            <v>SITUACIONAL</v>
          </cell>
          <cell r="BP100" t="str">
            <v>ILUMINACIÓN</v>
          </cell>
          <cell r="BQ100">
            <v>0</v>
          </cell>
          <cell r="BR100" t="str">
            <v>INGRESAR SOLO NUMERO DE CANTIDAD DE MESES A EJECUTAR</v>
          </cell>
          <cell r="BS100" t="str">
            <v>INGRESAR FECHA</v>
          </cell>
          <cell r="BT100" t="e">
            <v>#VALUE!</v>
          </cell>
          <cell r="BU100">
            <v>0</v>
          </cell>
          <cell r="BV100">
            <v>0</v>
          </cell>
          <cell r="BW100">
            <v>20000000</v>
          </cell>
          <cell r="BX100">
            <v>0</v>
          </cell>
          <cell r="BY100">
            <v>0</v>
          </cell>
          <cell r="BZ100">
            <v>20000000</v>
          </cell>
          <cell r="CA100">
            <v>0</v>
          </cell>
          <cell r="CB100" t="str">
            <v>LINK SUR</v>
          </cell>
          <cell r="CC100" t="str">
            <v>CRISTIAN</v>
          </cell>
          <cell r="CD100">
            <v>19932500</v>
          </cell>
          <cell r="CE100" t="str">
            <v>SI</v>
          </cell>
          <cell r="CF100">
            <v>0</v>
          </cell>
          <cell r="CG100">
            <v>0</v>
          </cell>
          <cell r="CH100">
            <v>0</v>
          </cell>
          <cell r="CI100" t="str">
            <v>ADMISIBLE</v>
          </cell>
          <cell r="CJ100" t="str">
            <v>SIN OBSERVACIONES DE ADMISIBILIDAD</v>
          </cell>
          <cell r="CK100" t="str">
            <v>CHEQUEAR CALCULO LUMINICO</v>
          </cell>
          <cell r="CL100">
            <v>0</v>
          </cell>
          <cell r="CM100">
            <v>0</v>
          </cell>
          <cell r="CN100" t="str">
            <v>NO</v>
          </cell>
          <cell r="CO100">
            <v>0</v>
          </cell>
          <cell r="CP100">
            <v>0</v>
          </cell>
          <cell r="CQ100" t="str">
            <v>NO</v>
          </cell>
          <cell r="CR100" t="str">
            <v>RENE LAMBERT</v>
          </cell>
          <cell r="CS100" t="str">
            <v>1- TODA LA INFORMACION ENTRE LA PÁGINA 1 A LA 15 MUESTRA LA MISMA QUE EN PROY 55 Y 97, DEBIENDO CONSIDERARA QUE CORRESPONDEN A BARRIOS DE IQUIQUE Y OTRO ALTO HOSPICIO, INCLUSO EL MISMO NUMERO DE BENEFICIARIOS DIRECTOS E INDIRECTOS.LO QUE NOS LLEVA A ENTENDER QUE NO EXISTE UN ESTUDIO DE LA ZONA LA CUAL SE QUIERE INTERVENIR                                                       
2- EN LISTADO DE BENEFICIARIOS INCLUYE A 6 , ADJUNTANDO LISTADO REG DE SOCIOS CON 26                                                                                                                                  
3- LA INFORMACION GENERAL DE LA EMPRESA EJECUTORA ES LA MISMA DEL PROY.55 Y 97                                                                                                                                               
4- LA EMPRESA JUSTIFICA EXPERIENCIA EN OTRAS REGIONES, NO REGISTRA DOMICILIO EN IQUIQUE SINO EN TEMUCO, PODRA RESPONDER POR GARANTIAS 
5- LA EMP. MUESTRA LA MISMA JUSTIFICACION QUE EL PROY 55 -97, TEXTUAL SE DEBE CONSIDERAR REALIDADES DISTINTAS PARA DIFERENTES ESPECIFICACIONES TÉCNICAS 
6- EL CÁLCULO LUMÍNICO NO SE ENCUENTRA FIRMADO POR UN PROFESIONAL, SOLO UN MENBRETE CON 2 PROFESIONALES. 
7- NO SE PRESENTAN CV DEL RR.HH PARA JUSTIFICAR ESPERIENCIA.                           
8- LOS POSTES 1 AL 5 SE ENCUENTRAN MISMA ZONA DE INTERES LOS DEMAS MUY APARTADOS Y  NO SE PROPORCIONAN IMAGENES DEL SECTOR PARA VALIDAD LAS NECESIDADES</v>
          </cell>
          <cell r="CT100" t="str">
            <v>SITUACIONAL</v>
          </cell>
          <cell r="CU100" t="str">
            <v>Iquique</v>
          </cell>
          <cell r="CV100">
            <v>20000000</v>
          </cell>
          <cell r="CW100">
            <v>0</v>
          </cell>
          <cell r="CX100">
            <v>20000000</v>
          </cell>
          <cell r="CY100">
            <v>0.59350000000000003</v>
          </cell>
          <cell r="CZ100" t="str">
            <v>NO ELEGIBLE</v>
          </cell>
          <cell r="DA100">
            <v>0</v>
          </cell>
          <cell r="DB100">
            <v>0</v>
          </cell>
          <cell r="DC100">
            <v>0</v>
          </cell>
          <cell r="DD100">
            <v>0</v>
          </cell>
          <cell r="DE100">
            <v>0</v>
          </cell>
          <cell r="DF100">
            <v>0</v>
          </cell>
          <cell r="DG100" t="str">
            <v/>
          </cell>
          <cell r="DH100" t="str">
            <v/>
          </cell>
          <cell r="DI100">
            <v>0</v>
          </cell>
          <cell r="DJ100">
            <v>0</v>
          </cell>
          <cell r="DK100">
            <v>0</v>
          </cell>
          <cell r="DL100">
            <v>0</v>
          </cell>
          <cell r="DM100">
            <v>0</v>
          </cell>
          <cell r="DN100">
            <v>92</v>
          </cell>
          <cell r="DO100" t="str">
            <v>ADMISIBLE</v>
          </cell>
          <cell r="DP100">
            <v>0</v>
          </cell>
          <cell r="DQ100">
            <v>0</v>
          </cell>
        </row>
        <row r="101">
          <cell r="D101">
            <v>93</v>
          </cell>
          <cell r="E101" t="str">
            <v>65.062.725-3</v>
          </cell>
          <cell r="F101" t="str">
            <v>LUMINARIAS LIDERES</v>
          </cell>
          <cell r="G101" t="str">
            <v>CENTRO CULTURAL LIDERES</v>
          </cell>
          <cell r="H101" t="str">
            <v>HABILITADO</v>
          </cell>
          <cell r="I101" t="str">
            <v>Validada</v>
          </cell>
          <cell r="J101">
            <v>42824.398912037039</v>
          </cell>
          <cell r="K101">
            <v>43814</v>
          </cell>
          <cell r="L101" t="str">
            <v>DIRECTIVA VIGENTE</v>
          </cell>
          <cell r="M101" t="str">
            <v>OK</v>
          </cell>
          <cell r="N101" t="str">
            <v>OK</v>
          </cell>
          <cell r="O101">
            <v>0</v>
          </cell>
          <cell r="P101">
            <v>93</v>
          </cell>
          <cell r="Q101">
            <v>0</v>
          </cell>
          <cell r="R101" t="str">
            <v>LOS PARRONES 2955</v>
          </cell>
          <cell r="S101" t="str">
            <v>Iquique</v>
          </cell>
          <cell r="T101" t="str">
            <v>Iquique</v>
          </cell>
          <cell r="U101">
            <v>62585302</v>
          </cell>
          <cell r="V101">
            <v>62585302</v>
          </cell>
          <cell r="W101" t="str">
            <v>Centroculturallideres@gmail.com</v>
          </cell>
          <cell r="X101">
            <v>0</v>
          </cell>
          <cell r="Y101">
            <v>42719</v>
          </cell>
          <cell r="Z101">
            <v>43814</v>
          </cell>
          <cell r="AA101">
            <v>41166</v>
          </cell>
          <cell r="AB101">
            <v>1366257523</v>
          </cell>
          <cell r="AC101" t="str">
            <v>Centro Cultural Social y Deportivo Lideres</v>
          </cell>
          <cell r="AD101" t="str">
            <v>BANCO ESTADO DE CHILE</v>
          </cell>
          <cell r="AE101" t="str">
            <v>CUENTA DE AHORROS</v>
          </cell>
          <cell r="AF101">
            <v>0</v>
          </cell>
          <cell r="AG101" t="str">
            <v>HABILITADO</v>
          </cell>
          <cell r="AH101" t="str">
            <v>Doris ester castro godoy</v>
          </cell>
          <cell r="AI101" t="str">
            <v>13.776.784-8</v>
          </cell>
          <cell r="AJ101" t="str">
            <v>Av. Arturo Prat 1016</v>
          </cell>
          <cell r="AK101">
            <v>62585302</v>
          </cell>
          <cell r="AL101">
            <v>62585302</v>
          </cell>
          <cell r="AM101" t="str">
            <v>Doriscastrogodoy@gmail.com</v>
          </cell>
          <cell r="AN101" t="str">
            <v xml:space="preserve"> </v>
          </cell>
          <cell r="AO101" t="str">
            <v>NO</v>
          </cell>
          <cell r="AP101">
            <v>0</v>
          </cell>
          <cell r="AQ101" t="str">
            <v>HABILITADO</v>
          </cell>
          <cell r="AR101" t="str">
            <v>DORIS ESTER CASTRO GODOY</v>
          </cell>
          <cell r="AS101" t="str">
            <v>13.776.784-8</v>
          </cell>
          <cell r="AT101">
            <v>0</v>
          </cell>
          <cell r="AU101">
            <v>0</v>
          </cell>
          <cell r="AV101">
            <v>0</v>
          </cell>
          <cell r="AW101">
            <v>0</v>
          </cell>
          <cell r="AX101">
            <v>0</v>
          </cell>
          <cell r="AY101" t="str">
            <v>NO</v>
          </cell>
          <cell r="AZ101">
            <v>0</v>
          </cell>
          <cell r="BA101">
            <v>0</v>
          </cell>
          <cell r="BB101">
            <v>0</v>
          </cell>
          <cell r="BC101">
            <v>0</v>
          </cell>
          <cell r="BD101">
            <v>0</v>
          </cell>
          <cell r="BE101">
            <v>0</v>
          </cell>
          <cell r="BF101">
            <v>0</v>
          </cell>
          <cell r="BG101">
            <v>0</v>
          </cell>
          <cell r="BH101">
            <v>0</v>
          </cell>
          <cell r="BI101">
            <v>0</v>
          </cell>
          <cell r="BJ101">
            <v>0</v>
          </cell>
          <cell r="BK101">
            <v>0</v>
          </cell>
          <cell r="BL101">
            <v>0</v>
          </cell>
          <cell r="BM101" t="e">
            <v>#DIV/0!</v>
          </cell>
          <cell r="BN101" t="str">
            <v>NUEVO</v>
          </cell>
          <cell r="BO101" t="str">
            <v>SITUACIONAL</v>
          </cell>
          <cell r="BP101" t="str">
            <v>ILUMINACIÓN</v>
          </cell>
          <cell r="BQ101">
            <v>0</v>
          </cell>
          <cell r="BR101" t="str">
            <v>INGRESAR SOLO NUMERO DE CANTIDAD DE MESES A EJECUTAR</v>
          </cell>
          <cell r="BS101" t="str">
            <v>INGRESAR FECHA</v>
          </cell>
          <cell r="BT101" t="e">
            <v>#VALUE!</v>
          </cell>
          <cell r="BU101">
            <v>0</v>
          </cell>
          <cell r="BV101">
            <v>0</v>
          </cell>
          <cell r="BW101">
            <v>20000000</v>
          </cell>
          <cell r="BX101">
            <v>0</v>
          </cell>
          <cell r="BY101">
            <v>0</v>
          </cell>
          <cell r="BZ101">
            <v>20000000</v>
          </cell>
          <cell r="CA101">
            <v>0</v>
          </cell>
          <cell r="CB101" t="str">
            <v>LINK SUR</v>
          </cell>
          <cell r="CC101" t="str">
            <v>CRISTIAN</v>
          </cell>
          <cell r="CD101">
            <v>19932500</v>
          </cell>
          <cell r="CE101" t="str">
            <v>SI</v>
          </cell>
          <cell r="CF101">
            <v>0</v>
          </cell>
          <cell r="CG101">
            <v>0</v>
          </cell>
          <cell r="CH101">
            <v>0</v>
          </cell>
          <cell r="CI101" t="str">
            <v>ADMISIBLE</v>
          </cell>
          <cell r="CJ101" t="str">
            <v>SIN OBSERVACIONES DE ADMISIBILIDAD</v>
          </cell>
          <cell r="CK101" t="str">
            <v>CHEQUEAR CALCULO LUMINICO</v>
          </cell>
          <cell r="CL101">
            <v>0</v>
          </cell>
          <cell r="CM101">
            <v>0</v>
          </cell>
          <cell r="CN101" t="str">
            <v>NO</v>
          </cell>
          <cell r="CO101">
            <v>0</v>
          </cell>
          <cell r="CP101">
            <v>0</v>
          </cell>
          <cell r="CQ101" t="str">
            <v>NO</v>
          </cell>
          <cell r="CR101" t="str">
            <v>RENE LAMBERT</v>
          </cell>
          <cell r="CS101" t="str">
            <v>1- TODA LA INFORMACION ENTRE LAPGINA 1 A LA 15 MUESTRA LA MISMA QUE EN PROY 55 -92- 97, DEBIENDO CONSIDERARA QUE CORRESPONDEN A BARRIOS DE IQUIQUE Y OTRO ALTO HOSPICIO, INCLUSO EL MISMO NUMERO DE BENEFICIARIOS DIRECTOS E INDIRECTOS.LO QUE NOS LLEVA A ENTENDER QUE NO EXISTE UN ESTUDIO DE LA ZONA LA CUAL SE QUIERE INTERVENIR                                                       
2- EN LISTADO DE BENEFICIARIOS INCLUYE A 15, ADJUNTANDO LISTADO ADICIONAL CON 40 MAS EN HOJA FOTOCOPIADA Y RECORTADA                                                                                                                                  
3-LA INFORMACION GENERAL DE LA EMPRESA EJECUTORA ES LA MISMA DEL PROY.55 -92 Y 97                                                                                                                                               
4-LA EMPRESA JUSTIFICA EXPERIENCIA EN OTRAS REGIONES, NO REGISTRA DOMICILIO EN IQUIQUE SINO EN TEMUCO, PODRA RESPONDER POR GARANTIAS 
5- LA EMP.MUESTRA LA MISMA JUSTIFICACION QUE EL PROY 55 -92-97, TEXTUAL SE DEBE CONSIDERAR REALIDADES DISTINTAS PARA DIFERENTES ESPECIFICACIONES TECNICAS                                                                                                         6- EL CALCULO LUMINICO NO SE ENCUENTRA FIRMADO POR UN PROFESIONAL, SOLO UN MENBRETE CON 2 PROFESIONALES.                                                                                  
7- NO SE PRESENTAN CV DEL RR.HH PARA JUSTIFICAR ESPERIENCIA.                           
8- INSTITUCION CON DOMICILIO EN ALTO HOSPICIO  PERTENECIENTE A LA UNION COMUNAL DE A.HOSPICIO.</v>
          </cell>
          <cell r="CT101" t="str">
            <v>SITUACIONAL</v>
          </cell>
          <cell r="CU101" t="str">
            <v>Iquique</v>
          </cell>
          <cell r="CV101">
            <v>20000000</v>
          </cell>
          <cell r="CW101">
            <v>0</v>
          </cell>
          <cell r="CX101">
            <v>20000000</v>
          </cell>
          <cell r="CY101">
            <v>0.59850000000000003</v>
          </cell>
          <cell r="CZ101" t="str">
            <v>NO ELEGIBLE</v>
          </cell>
          <cell r="DA101">
            <v>0</v>
          </cell>
          <cell r="DB101">
            <v>0</v>
          </cell>
          <cell r="DC101">
            <v>0</v>
          </cell>
          <cell r="DD101">
            <v>0</v>
          </cell>
          <cell r="DE101">
            <v>0</v>
          </cell>
          <cell r="DF101">
            <v>0</v>
          </cell>
          <cell r="DG101" t="str">
            <v/>
          </cell>
          <cell r="DH101" t="str">
            <v/>
          </cell>
          <cell r="DI101">
            <v>0</v>
          </cell>
          <cell r="DJ101">
            <v>0</v>
          </cell>
          <cell r="DK101">
            <v>0</v>
          </cell>
          <cell r="DL101">
            <v>0</v>
          </cell>
          <cell r="DM101">
            <v>0</v>
          </cell>
          <cell r="DN101">
            <v>93</v>
          </cell>
          <cell r="DO101" t="str">
            <v>ADMISIBLE</v>
          </cell>
          <cell r="DP101">
            <v>0</v>
          </cell>
          <cell r="DQ101">
            <v>0</v>
          </cell>
        </row>
        <row r="102">
          <cell r="D102">
            <v>94</v>
          </cell>
          <cell r="E102" t="str">
            <v>65.016.178-5</v>
          </cell>
          <cell r="F102" t="str">
            <v>CON LA ILUMINACIÓN SOLAR ME SIENTO MAS SEGURO</v>
          </cell>
          <cell r="G102" t="str">
            <v>JUNTA VECINAL VILLA PUCHULDIZA</v>
          </cell>
          <cell r="H102" t="str">
            <v>HABILITADO</v>
          </cell>
          <cell r="I102" t="str">
            <v>Validada</v>
          </cell>
          <cell r="J102">
            <v>42874.566620370373</v>
          </cell>
          <cell r="K102">
            <v>42967</v>
          </cell>
          <cell r="L102" t="str">
            <v>DIRECTIVA ESTÁ POR VENCER</v>
          </cell>
          <cell r="M102" t="str">
            <v>DIRECTIVA VENCE EL MES  8</v>
          </cell>
          <cell r="N102" t="str">
            <v>OK</v>
          </cell>
          <cell r="O102">
            <v>0</v>
          </cell>
          <cell r="P102">
            <v>94</v>
          </cell>
          <cell r="Q102">
            <v>0</v>
          </cell>
          <cell r="R102" t="str">
            <v>CARDENAL CARO S/N</v>
          </cell>
          <cell r="S102" t="str">
            <v>Iquique</v>
          </cell>
          <cell r="T102" t="str">
            <v>Iquique</v>
          </cell>
          <cell r="U102">
            <v>0</v>
          </cell>
          <cell r="V102">
            <v>56994494508</v>
          </cell>
          <cell r="W102" t="str">
            <v>jvecinal.villapuchuldiza@gmail.com</v>
          </cell>
          <cell r="X102">
            <v>0</v>
          </cell>
          <cell r="Y102">
            <v>41871</v>
          </cell>
          <cell r="Z102">
            <v>42967</v>
          </cell>
          <cell r="AA102">
            <v>39406</v>
          </cell>
          <cell r="AB102">
            <v>1260398306</v>
          </cell>
          <cell r="AC102" t="str">
            <v>JUNTA VECINAL</v>
          </cell>
          <cell r="AD102" t="str">
            <v>BANCO ESTADO DE CHILE</v>
          </cell>
          <cell r="AE102" t="str">
            <v>CUENTA DE AHORROS</v>
          </cell>
          <cell r="AF102">
            <v>0</v>
          </cell>
          <cell r="AG102" t="str">
            <v>HABILITADO</v>
          </cell>
          <cell r="AH102" t="str">
            <v>ARMANDO NAVARRO VIDAL</v>
          </cell>
          <cell r="AI102" t="str">
            <v>7.194.108-6</v>
          </cell>
          <cell r="AJ102" t="str">
            <v>PAMPA AEROLITO 3069, DEPTO 08, VILLA PUCHULDIZA</v>
          </cell>
          <cell r="AK102">
            <v>0</v>
          </cell>
          <cell r="AL102">
            <v>56994494508</v>
          </cell>
          <cell r="AM102" t="str">
            <v>arjenavi@gmail.com</v>
          </cell>
          <cell r="AN102" t="str">
            <v xml:space="preserve"> </v>
          </cell>
          <cell r="AO102" t="str">
            <v>NO</v>
          </cell>
          <cell r="AP102">
            <v>0</v>
          </cell>
          <cell r="AQ102" t="str">
            <v>HABILITADO</v>
          </cell>
          <cell r="AR102" t="str">
            <v>ARMANDO JESUS NAVARRO VIDAL</v>
          </cell>
          <cell r="AS102" t="str">
            <v>7.194.108-6</v>
          </cell>
          <cell r="AT102">
            <v>0</v>
          </cell>
          <cell r="AU102">
            <v>0</v>
          </cell>
          <cell r="AV102">
            <v>0</v>
          </cell>
          <cell r="AW102">
            <v>0</v>
          </cell>
          <cell r="AX102">
            <v>0</v>
          </cell>
          <cell r="AY102" t="str">
            <v>NO</v>
          </cell>
          <cell r="AZ102">
            <v>0</v>
          </cell>
          <cell r="BA102">
            <v>0</v>
          </cell>
          <cell r="BB102">
            <v>0</v>
          </cell>
          <cell r="BC102">
            <v>0</v>
          </cell>
          <cell r="BD102">
            <v>0</v>
          </cell>
          <cell r="BE102">
            <v>0</v>
          </cell>
          <cell r="BF102">
            <v>0</v>
          </cell>
          <cell r="BG102">
            <v>0</v>
          </cell>
          <cell r="BH102" t="str">
            <v>IQUIQUE</v>
          </cell>
          <cell r="BI102" t="str">
            <v>IQUIQUE</v>
          </cell>
          <cell r="BJ102">
            <v>0</v>
          </cell>
          <cell r="BK102">
            <v>0</v>
          </cell>
          <cell r="BL102">
            <v>0</v>
          </cell>
          <cell r="BM102" t="e">
            <v>#DIV/0!</v>
          </cell>
          <cell r="BN102" t="str">
            <v>NUEVO</v>
          </cell>
          <cell r="BO102" t="str">
            <v>SITUACIONAL</v>
          </cell>
          <cell r="BP102" t="str">
            <v>ILUMINACIÓN</v>
          </cell>
          <cell r="BQ102">
            <v>0</v>
          </cell>
          <cell r="BR102" t="str">
            <v>INGRESAR SOLO NUMERO DE CANTIDAD DE MESES A EJECUTAR</v>
          </cell>
          <cell r="BS102" t="str">
            <v>INGRESAR FECHA</v>
          </cell>
          <cell r="BT102" t="e">
            <v>#VALUE!</v>
          </cell>
          <cell r="BU102" t="str">
            <v>INSTALACION DE LUMINARIAS SOLARES EN EL SECTOR DE LA JUNTA DE VECINOS VILLA PUCHULDIZA</v>
          </cell>
          <cell r="BV102">
            <v>0</v>
          </cell>
          <cell r="BW102">
            <v>19929261</v>
          </cell>
          <cell r="BX102">
            <v>0</v>
          </cell>
          <cell r="BY102">
            <v>0</v>
          </cell>
          <cell r="BZ102">
            <v>19929261</v>
          </cell>
          <cell r="CA102">
            <v>0</v>
          </cell>
          <cell r="CB102" t="str">
            <v>NORTE SOLAR LED EIRL</v>
          </cell>
          <cell r="CC102" t="str">
            <v>PATRICIO TRUJILLO SACCO</v>
          </cell>
          <cell r="CD102">
            <v>19460011</v>
          </cell>
          <cell r="CE102" t="str">
            <v>SI</v>
          </cell>
          <cell r="CF102">
            <v>0</v>
          </cell>
          <cell r="CG102">
            <v>0</v>
          </cell>
          <cell r="CH102">
            <v>0</v>
          </cell>
          <cell r="CI102" t="str">
            <v>ADMISIBLE</v>
          </cell>
          <cell r="CJ102" t="str">
            <v>SIN OBSERVACIONES DE ADMISIBILIDAD</v>
          </cell>
          <cell r="CK102" t="str">
            <v>CHEQUEAR CALCULO LUMINICO</v>
          </cell>
          <cell r="CL102">
            <v>0</v>
          </cell>
          <cell r="CM102">
            <v>0</v>
          </cell>
          <cell r="CN102" t="str">
            <v>NO</v>
          </cell>
          <cell r="CO102">
            <v>0</v>
          </cell>
          <cell r="CP102">
            <v>0</v>
          </cell>
          <cell r="CQ102" t="str">
            <v>NO</v>
          </cell>
          <cell r="CR102" t="str">
            <v>MIGUEL REBORIDO</v>
          </cell>
          <cell r="CS102" t="str">
            <v xml:space="preserve">1.  ADJUNTAR CERTIFICADOS DE ESTUDIOS  DE LA TOTALIDAD DEL EUIPO DE TRABAJO ASÍ COMO SUS CURRICULUMS. 
2. PRESENTA CARRACTERÍSTICAS SIMILARES AL 14, MISMO EQUIPO DE TRABAJO, MISMAS COTIZACIONES, 
3. LISTADO DE BENEFICIARIOS QUE REPRESENTA UN PORCIENTO MUY BAJO DEL TOTAL. </v>
          </cell>
          <cell r="CT102" t="str">
            <v>SITUACIONAL</v>
          </cell>
          <cell r="CU102" t="str">
            <v>Iquique</v>
          </cell>
          <cell r="CV102">
            <v>19929261</v>
          </cell>
          <cell r="CW102">
            <v>0</v>
          </cell>
          <cell r="CX102">
            <v>19929261</v>
          </cell>
          <cell r="CY102">
            <v>0.60650000000000004</v>
          </cell>
          <cell r="CZ102" t="str">
            <v>NO ELEGIBLE</v>
          </cell>
          <cell r="DA102">
            <v>0</v>
          </cell>
          <cell r="DB102">
            <v>0</v>
          </cell>
          <cell r="DC102">
            <v>0</v>
          </cell>
          <cell r="DD102">
            <v>0</v>
          </cell>
          <cell r="DE102">
            <v>0</v>
          </cell>
          <cell r="DF102">
            <v>0</v>
          </cell>
          <cell r="DG102" t="str">
            <v/>
          </cell>
          <cell r="DH102" t="str">
            <v/>
          </cell>
          <cell r="DI102">
            <v>0</v>
          </cell>
          <cell r="DJ102">
            <v>0</v>
          </cell>
          <cell r="DK102">
            <v>0</v>
          </cell>
          <cell r="DL102">
            <v>0</v>
          </cell>
          <cell r="DM102">
            <v>0</v>
          </cell>
          <cell r="DN102">
            <v>94</v>
          </cell>
          <cell r="DO102" t="str">
            <v>ADMISIBLE</v>
          </cell>
          <cell r="DP102">
            <v>0</v>
          </cell>
          <cell r="DQ102">
            <v>0</v>
          </cell>
        </row>
        <row r="103">
          <cell r="D103">
            <v>95</v>
          </cell>
          <cell r="E103" t="str">
            <v>65.116.713-2</v>
          </cell>
          <cell r="F103" t="str">
            <v>CAMARAS DE VIGILANCIA OLIVOS</v>
          </cell>
          <cell r="G103" t="str">
            <v>UNION COMUNAL OLIVOS DEL DESIERTO</v>
          </cell>
          <cell r="H103" t="str">
            <v>HABILITADO</v>
          </cell>
          <cell r="I103" t="str">
            <v>Validada</v>
          </cell>
          <cell r="J103">
            <v>42872.406608796293</v>
          </cell>
          <cell r="K103">
            <v>43543</v>
          </cell>
          <cell r="L103" t="str">
            <v>DIRECTIVA VIGENTE</v>
          </cell>
          <cell r="M103" t="str">
            <v>OK</v>
          </cell>
          <cell r="N103" t="str">
            <v>OK</v>
          </cell>
          <cell r="O103">
            <v>0</v>
          </cell>
          <cell r="P103">
            <v>95</v>
          </cell>
          <cell r="Q103">
            <v>0</v>
          </cell>
          <cell r="R103" t="str">
            <v>CALLE SANTA INES #4295</v>
          </cell>
          <cell r="S103" t="str">
            <v>Iquique</v>
          </cell>
          <cell r="T103" t="str">
            <v>Alto Hospicio</v>
          </cell>
          <cell r="U103">
            <v>5699904305</v>
          </cell>
          <cell r="V103">
            <v>99043050</v>
          </cell>
          <cell r="W103" t="str">
            <v>UNIONCOMUNALOLIVOSDELDESIERTO@GMAIL.COM</v>
          </cell>
          <cell r="X103">
            <v>0</v>
          </cell>
          <cell r="Y103">
            <v>42448</v>
          </cell>
          <cell r="Z103">
            <v>43543</v>
          </cell>
          <cell r="AA103">
            <v>38677</v>
          </cell>
          <cell r="AB103">
            <v>1870541445</v>
          </cell>
          <cell r="AC103" t="str">
            <v>UNION COMUNAL OLIVOS DEL DESIERTO</v>
          </cell>
          <cell r="AD103" t="str">
            <v>BANCO ESTADO DE CHILE</v>
          </cell>
          <cell r="AE103" t="str">
            <v>CUENTA DE AHORROS</v>
          </cell>
          <cell r="AF103">
            <v>0</v>
          </cell>
          <cell r="AG103" t="str">
            <v>INHABILITADO</v>
          </cell>
          <cell r="AH103" t="str">
            <v>RAFAEL ARMANDO UBEDA MICHELSEN</v>
          </cell>
          <cell r="AI103" t="str">
            <v>11.466.175-9</v>
          </cell>
          <cell r="AJ103" t="str">
            <v>SANTA INES N#3975</v>
          </cell>
          <cell r="AK103">
            <v>5699904305</v>
          </cell>
          <cell r="AL103">
            <v>99043050</v>
          </cell>
          <cell r="AM103" t="str">
            <v>UNIONCOMUNALOLIVOSDELDESIERTO@GMAIL.COM</v>
          </cell>
          <cell r="AN103" t="str">
            <v xml:space="preserve"> </v>
          </cell>
          <cell r="AO103" t="str">
            <v>NO</v>
          </cell>
          <cell r="AP103">
            <v>0</v>
          </cell>
          <cell r="AQ103" t="str">
            <v>HABILITADO</v>
          </cell>
          <cell r="AR103" t="str">
            <v>RUTH VILCA VILLANUEVA</v>
          </cell>
          <cell r="AS103" t="str">
            <v>14.685.936-4</v>
          </cell>
          <cell r="AT103">
            <v>0</v>
          </cell>
          <cell r="AU103">
            <v>0</v>
          </cell>
          <cell r="AV103">
            <v>0</v>
          </cell>
          <cell r="AW103">
            <v>0</v>
          </cell>
          <cell r="AX103">
            <v>0</v>
          </cell>
          <cell r="AY103" t="str">
            <v>NO</v>
          </cell>
          <cell r="AZ103">
            <v>0</v>
          </cell>
          <cell r="BA103">
            <v>0</v>
          </cell>
          <cell r="BB103">
            <v>0</v>
          </cell>
          <cell r="BC103">
            <v>0</v>
          </cell>
          <cell r="BD103">
            <v>0</v>
          </cell>
          <cell r="BE103">
            <v>0</v>
          </cell>
          <cell r="BF103">
            <v>0</v>
          </cell>
          <cell r="BG103">
            <v>0</v>
          </cell>
          <cell r="BH103" t="str">
            <v>IQUIQUE</v>
          </cell>
          <cell r="BI103" t="str">
            <v>ALTO HOSPICIO</v>
          </cell>
          <cell r="BJ103">
            <v>0</v>
          </cell>
          <cell r="BK103">
            <v>0</v>
          </cell>
          <cell r="BL103">
            <v>0</v>
          </cell>
          <cell r="BM103" t="e">
            <v>#DIV/0!</v>
          </cell>
          <cell r="BN103" t="str">
            <v>NUEVO</v>
          </cell>
          <cell r="BO103" t="str">
            <v>SITUACIONAL</v>
          </cell>
          <cell r="BP103" t="str">
            <v>CAMARAS</v>
          </cell>
          <cell r="BQ103">
            <v>0</v>
          </cell>
          <cell r="BR103">
            <v>6</v>
          </cell>
          <cell r="BS103">
            <v>43009</v>
          </cell>
          <cell r="BT103">
            <v>43191</v>
          </cell>
          <cell r="BU103" t="str">
            <v>Reducir los indices de delincuencia, victimización y minimizar los factores de riesgo en la población de esta junta de vecinos, a través de la instalación de un sistema autónomo de cámaras de televigilancia vecinal. 15 CÁMARAS</v>
          </cell>
          <cell r="BV103">
            <v>0</v>
          </cell>
          <cell r="BW103">
            <v>8000000</v>
          </cell>
          <cell r="BX103">
            <v>0</v>
          </cell>
          <cell r="BY103">
            <v>0</v>
          </cell>
          <cell r="BZ103">
            <v>8000000</v>
          </cell>
          <cell r="CA103">
            <v>0</v>
          </cell>
          <cell r="CB103" t="str">
            <v>LIDESEM LTDA</v>
          </cell>
          <cell r="CC103" t="str">
            <v>JORGE CELIS ARELLANO</v>
          </cell>
          <cell r="CD103">
            <v>7852500</v>
          </cell>
          <cell r="CE103" t="str">
            <v>SI</v>
          </cell>
          <cell r="CF103" t="str">
            <v>INCOMPLETO</v>
          </cell>
          <cell r="CG103">
            <v>0</v>
          </cell>
          <cell r="CH103">
            <v>0</v>
          </cell>
          <cell r="CI103" t="str">
            <v>ADMISIBLE</v>
          </cell>
          <cell r="CJ103" t="str">
            <v>SIN OBSERVACIONES DE ADMISIBILIDAD</v>
          </cell>
          <cell r="CK103" t="str">
            <v>ANEXO 23 SIN REQUERIMIENTOS TECNICOS PERTENECIENTES A ALTO HOSPICIO</v>
          </cell>
          <cell r="CL103">
            <v>0</v>
          </cell>
          <cell r="CM103">
            <v>0</v>
          </cell>
          <cell r="CN103" t="str">
            <v>NO</v>
          </cell>
          <cell r="CO103">
            <v>0</v>
          </cell>
          <cell r="CP103">
            <v>0</v>
          </cell>
          <cell r="CQ103" t="str">
            <v>NO</v>
          </cell>
          <cell r="CR103" t="str">
            <v>JORGE ESCALONA</v>
          </cell>
          <cell r="CS103" t="str">
            <v xml:space="preserve">1. DE ADJUDICAR DEBE INCORPORAR PANTALLA O MONITOR DE LAS CAMARAS, LA CUAL DEBE QUEDAR EN PROPIEDAD DE LA INSTITUCIÓN.  
</v>
          </cell>
          <cell r="CT103" t="str">
            <v>SITUACIONAL</v>
          </cell>
          <cell r="CU103" t="str">
            <v>Iquique</v>
          </cell>
          <cell r="CV103">
            <v>8000000</v>
          </cell>
          <cell r="CW103">
            <v>8000000</v>
          </cell>
          <cell r="CX103">
            <v>0</v>
          </cell>
          <cell r="CY103">
            <v>0.78</v>
          </cell>
          <cell r="CZ103" t="str">
            <v>ELEGIBLE</v>
          </cell>
          <cell r="DA103">
            <v>0</v>
          </cell>
          <cell r="DB103">
            <v>8000000</v>
          </cell>
          <cell r="DC103">
            <v>8000000</v>
          </cell>
          <cell r="DD103">
            <v>0</v>
          </cell>
          <cell r="DE103" t="str">
            <v>ADJUDICADO</v>
          </cell>
          <cell r="DF103">
            <v>0</v>
          </cell>
          <cell r="DG103" t="str">
            <v/>
          </cell>
          <cell r="DH103">
            <v>8000000</v>
          </cell>
          <cell r="DI103">
            <v>0</v>
          </cell>
          <cell r="DJ103" t="str">
            <v>ENTREGADO</v>
          </cell>
          <cell r="DK103">
            <v>0</v>
          </cell>
          <cell r="DL103">
            <v>0</v>
          </cell>
          <cell r="DM103">
            <v>0</v>
          </cell>
          <cell r="DN103">
            <v>95</v>
          </cell>
          <cell r="DO103" t="str">
            <v>ENTREGADO</v>
          </cell>
          <cell r="DP103">
            <v>0</v>
          </cell>
          <cell r="DQ103">
            <v>0</v>
          </cell>
        </row>
        <row r="104">
          <cell r="D104">
            <v>96</v>
          </cell>
          <cell r="E104" t="str">
            <v>56.075.940-1</v>
          </cell>
          <cell r="F104" t="str">
            <v>CAMARAS DE VIGILANCIA SANTA TERESA</v>
          </cell>
          <cell r="G104" t="str">
            <v>JUNTA DE VECINOS SANTA TERESA DE LOS ANDES</v>
          </cell>
          <cell r="H104" t="str">
            <v>INHABILITADO</v>
          </cell>
          <cell r="I104" t="str">
            <v>Validada</v>
          </cell>
          <cell r="J104">
            <v>42871.409317129626</v>
          </cell>
          <cell r="K104">
            <v>43677</v>
          </cell>
          <cell r="L104" t="str">
            <v>DIRECTIVA VIGENTE</v>
          </cell>
          <cell r="M104" t="str">
            <v>OK</v>
          </cell>
          <cell r="N104" t="str">
            <v>OK</v>
          </cell>
          <cell r="O104">
            <v>0</v>
          </cell>
          <cell r="P104">
            <v>96</v>
          </cell>
          <cell r="Q104">
            <v>0</v>
          </cell>
          <cell r="R104" t="str">
            <v>CALLE SANTA INES #4174</v>
          </cell>
          <cell r="S104" t="str">
            <v>Iquique</v>
          </cell>
          <cell r="T104" t="str">
            <v>Alto Hospicio</v>
          </cell>
          <cell r="U104">
            <v>5699043050</v>
          </cell>
          <cell r="V104">
            <v>99043050</v>
          </cell>
          <cell r="W104" t="str">
            <v>JUNVECSANTATERESA2002@GMAIL.COM</v>
          </cell>
          <cell r="X104">
            <v>0</v>
          </cell>
          <cell r="Y104">
            <v>42582</v>
          </cell>
          <cell r="Z104">
            <v>43677</v>
          </cell>
          <cell r="AA104">
            <v>37435</v>
          </cell>
          <cell r="AB104">
            <v>1860211650</v>
          </cell>
          <cell r="AC104" t="str">
            <v>JUNTA DE VECINOS SANTA TERESA DE LOS ANDES</v>
          </cell>
          <cell r="AD104" t="str">
            <v>BANCO ESTADO DE CHILE</v>
          </cell>
          <cell r="AE104" t="str">
            <v>CUENTA CORRIENTE</v>
          </cell>
          <cell r="AF104">
            <v>0</v>
          </cell>
          <cell r="AG104" t="str">
            <v>INHABILITADO</v>
          </cell>
          <cell r="AH104" t="str">
            <v>RAFAEL ARMANDO UBEDA MICHELSEN</v>
          </cell>
          <cell r="AI104" t="str">
            <v>11.466.175-9</v>
          </cell>
          <cell r="AJ104" t="str">
            <v>SANTA TERESA N#3975</v>
          </cell>
          <cell r="AK104">
            <v>5699043050</v>
          </cell>
          <cell r="AL104">
            <v>99043050</v>
          </cell>
          <cell r="AM104" t="str">
            <v>JUNVECSANTATERESA2002@GMAIL.COM</v>
          </cell>
          <cell r="AN104" t="str">
            <v xml:space="preserve"> </v>
          </cell>
          <cell r="AO104" t="str">
            <v>NO</v>
          </cell>
          <cell r="AP104">
            <v>0</v>
          </cell>
          <cell r="AQ104" t="str">
            <v>HABILITADO</v>
          </cell>
          <cell r="AR104" t="str">
            <v>RAFAEL ARMANDO UBEDA MICHELSEN</v>
          </cell>
          <cell r="AS104" t="str">
            <v>11.466.175-9</v>
          </cell>
          <cell r="AT104" t="str">
            <v>SANTA TERESA 3975</v>
          </cell>
          <cell r="AU104">
            <v>0</v>
          </cell>
          <cell r="AV104">
            <v>99043050</v>
          </cell>
          <cell r="AW104" t="str">
            <v>JUNVECSANTATERESA2002@GMAIL.COM</v>
          </cell>
          <cell r="AX104">
            <v>0</v>
          </cell>
          <cell r="AY104" t="str">
            <v>NO</v>
          </cell>
          <cell r="AZ104">
            <v>0</v>
          </cell>
          <cell r="BA104">
            <v>0</v>
          </cell>
          <cell r="BB104">
            <v>0</v>
          </cell>
          <cell r="BC104">
            <v>0</v>
          </cell>
          <cell r="BD104">
            <v>0</v>
          </cell>
          <cell r="BE104">
            <v>0</v>
          </cell>
          <cell r="BF104">
            <v>0</v>
          </cell>
          <cell r="BG104">
            <v>0</v>
          </cell>
          <cell r="BH104">
            <v>0</v>
          </cell>
          <cell r="BI104">
            <v>0</v>
          </cell>
          <cell r="BJ104">
            <v>0</v>
          </cell>
          <cell r="BK104">
            <v>750</v>
          </cell>
          <cell r="BL104">
            <v>20000</v>
          </cell>
          <cell r="BM104">
            <v>0</v>
          </cell>
          <cell r="BN104" t="str">
            <v>CONTINUIDAD</v>
          </cell>
          <cell r="BO104" t="str">
            <v>SITUACIONAL</v>
          </cell>
          <cell r="BP104" t="str">
            <v>CAMARAS</v>
          </cell>
          <cell r="BQ104">
            <v>0</v>
          </cell>
          <cell r="BR104">
            <v>6</v>
          </cell>
          <cell r="BS104">
            <v>43009</v>
          </cell>
          <cell r="BT104">
            <v>43191</v>
          </cell>
          <cell r="BU104" t="str">
            <v xml:space="preserve">REDUCIR LOS INDICES DE DELINCUENCIA  A TRAVES DE CAMARAS DE VIGILANCIA </v>
          </cell>
          <cell r="BV104">
            <v>0</v>
          </cell>
          <cell r="BW104">
            <v>8000000</v>
          </cell>
          <cell r="BX104">
            <v>0</v>
          </cell>
          <cell r="BY104">
            <v>0</v>
          </cell>
          <cell r="BZ104">
            <v>8000000</v>
          </cell>
          <cell r="CA104">
            <v>0</v>
          </cell>
          <cell r="CB104">
            <v>0</v>
          </cell>
          <cell r="CC104">
            <v>0</v>
          </cell>
          <cell r="CD104">
            <v>0</v>
          </cell>
          <cell r="CE104">
            <v>0</v>
          </cell>
          <cell r="CF104">
            <v>0</v>
          </cell>
          <cell r="CG104">
            <v>0</v>
          </cell>
          <cell r="CH104">
            <v>0</v>
          </cell>
          <cell r="CI104" t="str">
            <v>INADMISIBLE</v>
          </cell>
          <cell r="CJ104" t="str">
            <v>INSTITUCIÓN INHABILITADA</v>
          </cell>
          <cell r="CK104">
            <v>0</v>
          </cell>
          <cell r="CL104">
            <v>0</v>
          </cell>
          <cell r="CM104">
            <v>0</v>
          </cell>
          <cell r="CN104" t="str">
            <v>NO</v>
          </cell>
          <cell r="CO104">
            <v>0</v>
          </cell>
          <cell r="CP104">
            <v>0</v>
          </cell>
          <cell r="CQ104">
            <v>0</v>
          </cell>
          <cell r="CR104">
            <v>0</v>
          </cell>
          <cell r="CS104">
            <v>0</v>
          </cell>
          <cell r="CT104">
            <v>0</v>
          </cell>
          <cell r="CU104">
            <v>0</v>
          </cell>
          <cell r="CV104">
            <v>0</v>
          </cell>
          <cell r="CW104">
            <v>0</v>
          </cell>
          <cell r="CX104">
            <v>0</v>
          </cell>
          <cell r="CY104" t="str">
            <v/>
          </cell>
          <cell r="CZ104" t="str">
            <v>INADMISIBLE</v>
          </cell>
          <cell r="DA104">
            <v>0</v>
          </cell>
          <cell r="DB104">
            <v>0</v>
          </cell>
          <cell r="DC104">
            <v>0</v>
          </cell>
          <cell r="DD104">
            <v>0</v>
          </cell>
          <cell r="DE104">
            <v>0</v>
          </cell>
          <cell r="DF104">
            <v>0</v>
          </cell>
          <cell r="DG104" t="str">
            <v/>
          </cell>
          <cell r="DH104" t="str">
            <v/>
          </cell>
          <cell r="DI104">
            <v>0</v>
          </cell>
          <cell r="DJ104">
            <v>0</v>
          </cell>
          <cell r="DK104">
            <v>0</v>
          </cell>
          <cell r="DL104">
            <v>0</v>
          </cell>
          <cell r="DM104">
            <v>0</v>
          </cell>
          <cell r="DN104">
            <v>96</v>
          </cell>
          <cell r="DO104" t="str">
            <v>INADMISIBLE</v>
          </cell>
          <cell r="DP104">
            <v>0</v>
          </cell>
          <cell r="DQ104">
            <v>0</v>
          </cell>
        </row>
        <row r="105">
          <cell r="D105">
            <v>97</v>
          </cell>
          <cell r="E105" t="str">
            <v>65.402.360-3</v>
          </cell>
          <cell r="F105" t="str">
            <v>LUMINARIAS PAZ Y AMOR</v>
          </cell>
          <cell r="G105" t="str">
            <v>CLUB ADULTO MAYOR PAZ Y AMOR EL MORRO</v>
          </cell>
          <cell r="H105" t="str">
            <v>HABILITADO</v>
          </cell>
          <cell r="I105" t="str">
            <v>Validada</v>
          </cell>
          <cell r="J105">
            <v>42872.40111111111</v>
          </cell>
          <cell r="K105">
            <v>43744</v>
          </cell>
          <cell r="L105" t="str">
            <v>DIRECTIVA VIGENTE</v>
          </cell>
          <cell r="M105" t="str">
            <v>OK</v>
          </cell>
          <cell r="N105" t="str">
            <v>OK</v>
          </cell>
          <cell r="O105">
            <v>0</v>
          </cell>
          <cell r="P105">
            <v>97</v>
          </cell>
          <cell r="Q105">
            <v>0</v>
          </cell>
          <cell r="R105" t="str">
            <v>covadonga 910</v>
          </cell>
          <cell r="S105" t="str">
            <v>Iquique</v>
          </cell>
          <cell r="T105" t="str">
            <v>Iquique</v>
          </cell>
          <cell r="U105">
            <v>320716</v>
          </cell>
          <cell r="V105">
            <v>981230995</v>
          </cell>
          <cell r="W105" t="str">
            <v>pazyamorelmorro@gmail.com</v>
          </cell>
          <cell r="X105">
            <v>0</v>
          </cell>
          <cell r="Y105">
            <v>42649</v>
          </cell>
          <cell r="Z105">
            <v>43744</v>
          </cell>
          <cell r="AA105">
            <v>34841</v>
          </cell>
          <cell r="AB105">
            <v>1892123460</v>
          </cell>
          <cell r="AC105" t="str">
            <v>club adulto mayor paz y amor el morro</v>
          </cell>
          <cell r="AD105" t="str">
            <v>BANCO ESTADO DE CHILE</v>
          </cell>
          <cell r="AE105" t="str">
            <v>CUENTA DE AHORROS</v>
          </cell>
          <cell r="AF105">
            <v>0</v>
          </cell>
          <cell r="AG105" t="str">
            <v>HABILITADO</v>
          </cell>
          <cell r="AH105" t="str">
            <v>berta angelica araya diaz</v>
          </cell>
          <cell r="AI105" t="str">
            <v>1.317.188-2</v>
          </cell>
          <cell r="AJ105" t="str">
            <v>covadonga 910</v>
          </cell>
          <cell r="AK105">
            <v>320716</v>
          </cell>
          <cell r="AL105">
            <v>981230995</v>
          </cell>
          <cell r="AM105" t="str">
            <v>pazyamorelmorro@gmail.com</v>
          </cell>
          <cell r="AN105" t="str">
            <v xml:space="preserve"> </v>
          </cell>
          <cell r="AO105" t="str">
            <v>NO</v>
          </cell>
          <cell r="AP105">
            <v>0</v>
          </cell>
          <cell r="AQ105" t="str">
            <v>HABILITADO</v>
          </cell>
          <cell r="AR105" t="str">
            <v>BERTA ANGELICA ARAYA DIAZ</v>
          </cell>
          <cell r="AS105" t="str">
            <v>1.317.188-2</v>
          </cell>
          <cell r="AT105">
            <v>0</v>
          </cell>
          <cell r="AU105">
            <v>0</v>
          </cell>
          <cell r="AV105">
            <v>0</v>
          </cell>
          <cell r="AW105">
            <v>0</v>
          </cell>
          <cell r="AX105">
            <v>0</v>
          </cell>
          <cell r="AY105" t="str">
            <v>NO</v>
          </cell>
          <cell r="AZ105">
            <v>0</v>
          </cell>
          <cell r="BA105">
            <v>0</v>
          </cell>
          <cell r="BB105">
            <v>0</v>
          </cell>
          <cell r="BC105">
            <v>0</v>
          </cell>
          <cell r="BD105">
            <v>0</v>
          </cell>
          <cell r="BE105">
            <v>0</v>
          </cell>
          <cell r="BF105">
            <v>0</v>
          </cell>
          <cell r="BG105">
            <v>0</v>
          </cell>
          <cell r="BH105">
            <v>0</v>
          </cell>
          <cell r="BI105">
            <v>0</v>
          </cell>
          <cell r="BJ105">
            <v>0</v>
          </cell>
          <cell r="BK105">
            <v>0</v>
          </cell>
          <cell r="BL105">
            <v>0</v>
          </cell>
          <cell r="BM105" t="e">
            <v>#DIV/0!</v>
          </cell>
          <cell r="BN105" t="str">
            <v>NUEVO</v>
          </cell>
          <cell r="BO105" t="str">
            <v>SITUACIONAL</v>
          </cell>
          <cell r="BP105" t="str">
            <v>ILUMINACIÓN</v>
          </cell>
          <cell r="BQ105">
            <v>0</v>
          </cell>
          <cell r="BR105" t="str">
            <v>INGRESAR SOLO NUMERO DE CANTIDAD DE MESES A EJECUTAR</v>
          </cell>
          <cell r="BS105" t="str">
            <v>INGRESAR FECHA</v>
          </cell>
          <cell r="BT105" t="e">
            <v>#VALUE!</v>
          </cell>
          <cell r="BU105">
            <v>0</v>
          </cell>
          <cell r="BV105">
            <v>0</v>
          </cell>
          <cell r="BW105">
            <v>20000000</v>
          </cell>
          <cell r="BX105">
            <v>0</v>
          </cell>
          <cell r="BY105">
            <v>0</v>
          </cell>
          <cell r="BZ105">
            <v>20000000</v>
          </cell>
          <cell r="CA105">
            <v>0</v>
          </cell>
          <cell r="CB105" t="str">
            <v>LINK SUR</v>
          </cell>
          <cell r="CC105" t="str">
            <v>CRISTIAN</v>
          </cell>
          <cell r="CD105">
            <v>19932500</v>
          </cell>
          <cell r="CE105" t="str">
            <v>SI</v>
          </cell>
          <cell r="CF105">
            <v>0</v>
          </cell>
          <cell r="CG105">
            <v>0</v>
          </cell>
          <cell r="CH105">
            <v>0</v>
          </cell>
          <cell r="CI105" t="str">
            <v>ADMISIBLE</v>
          </cell>
          <cell r="CJ105" t="str">
            <v>SIN OBSERVACIONES DE ADMISIBILIDAD</v>
          </cell>
          <cell r="CK105" t="str">
            <v>CHEQUEAR CALCULO LUMINICO</v>
          </cell>
          <cell r="CL105">
            <v>0</v>
          </cell>
          <cell r="CM105">
            <v>0</v>
          </cell>
          <cell r="CN105" t="str">
            <v>NO</v>
          </cell>
          <cell r="CO105">
            <v>0</v>
          </cell>
          <cell r="CP105">
            <v>0</v>
          </cell>
          <cell r="CQ105" t="str">
            <v>NO</v>
          </cell>
          <cell r="CR105" t="str">
            <v>RENE LAMBERT</v>
          </cell>
          <cell r="CS105" t="str">
            <v xml:space="preserve">1- TODA LA INFORMACION ENTRE LAPGINA 1 A LA 15 MUESTRA LA MISMA QUE EN PROY 55 Y 92, DEBIENDO CONSIDERARA QUE CORRESPONDEN A BARRIOS DE IQUIQUE Y OTRO ALTO HOSPICIO, INCLUSO EL MISMO NUMERO DE BENEFICIARIOS DIRECTOS E INDIRECTOS.LO QUE NOS LLEVA A ENTENDER QUE NO EXISTE UN ESTUDIO DE LA ZONA LA CUAL SE QUIERE INTERVENIR                                                       
2- EN LISTADO DE BENEFICIARIOS INCLUYE A 6 , ADJUNTANDO LISTADO REG DE SOCIOS CON 26                                                                                                                                  
3- LA INFORMACION GENERAL DE LA EMPRESA EJECUTORA ES LA MISMA DEL PROY.55 Y 92                                                                                                                                          
4- LA EMPRESA JUSTIFICA EXPERIENCIA EN OTRAS REGIONES, NO REGISTRA DOMICILIO EN IQUIQUE SINO EN TEMUCO, PODRA RESPONDER POR GARANTIAS
5- LA EMP.MUESTRA LA MISMA JUSTIFICACION QUE EL PROY 55-92, TEXTUAL SE DEBE CONSIDERAR REALIDADES DISTINTAS PARA DIFERENTES ESPECIFICACIONES TECNICAS                                                                                                         6- EL CALCULO LUMINICO NO SE ENCUENTRA FIRMADO POR UN PROFESIONAL, SOLO UN MENBRETE CON 2 PROFESIONALES.                                                                                  
7- NO SE PRESENTAN CV DEL RR.HH PARA JUSTIFICAR ESPERIENCIA.                           </v>
          </cell>
          <cell r="CT105" t="str">
            <v>SITUACIONAL</v>
          </cell>
          <cell r="CU105" t="str">
            <v>Iquique</v>
          </cell>
          <cell r="CV105">
            <v>20000000</v>
          </cell>
          <cell r="CW105">
            <v>0</v>
          </cell>
          <cell r="CX105">
            <v>20000000</v>
          </cell>
          <cell r="CY105">
            <v>0.52849999999999997</v>
          </cell>
          <cell r="CZ105" t="str">
            <v>NO ELEGIBLE</v>
          </cell>
          <cell r="DA105">
            <v>0</v>
          </cell>
          <cell r="DB105">
            <v>0</v>
          </cell>
          <cell r="DC105">
            <v>0</v>
          </cell>
          <cell r="DD105">
            <v>0</v>
          </cell>
          <cell r="DE105">
            <v>0</v>
          </cell>
          <cell r="DF105">
            <v>0</v>
          </cell>
          <cell r="DG105" t="str">
            <v/>
          </cell>
          <cell r="DH105" t="str">
            <v/>
          </cell>
          <cell r="DI105">
            <v>0</v>
          </cell>
          <cell r="DJ105">
            <v>0</v>
          </cell>
          <cell r="DK105">
            <v>0</v>
          </cell>
          <cell r="DL105">
            <v>0</v>
          </cell>
          <cell r="DM105">
            <v>0</v>
          </cell>
          <cell r="DN105">
            <v>97</v>
          </cell>
          <cell r="DO105" t="str">
            <v>NO ELEGIBLE</v>
          </cell>
          <cell r="DP105">
            <v>0</v>
          </cell>
          <cell r="DQ105">
            <v>0</v>
          </cell>
        </row>
        <row r="106">
          <cell r="D106">
            <v>98</v>
          </cell>
          <cell r="E106" t="str">
            <v>65.083.647-2</v>
          </cell>
          <cell r="F106" t="str">
            <v>LA VILLA ILUMINADA SE SIENTE MÁS SEGURA</v>
          </cell>
          <cell r="G106" t="str">
            <v>JUNTA DE VECINOS N61 VILLA ALTOS DEL PACIFICO</v>
          </cell>
          <cell r="H106" t="str">
            <v>HABILITADO</v>
          </cell>
          <cell r="I106" t="str">
            <v>Validada</v>
          </cell>
          <cell r="J106">
            <v>42877.642476851855</v>
          </cell>
          <cell r="K106">
            <v>42712</v>
          </cell>
          <cell r="L106" t="str">
            <v>DIRECTIVA VIGENTE</v>
          </cell>
          <cell r="M106" t="str">
            <v>OK</v>
          </cell>
          <cell r="N106" t="str">
            <v>OK</v>
          </cell>
          <cell r="O106">
            <v>0</v>
          </cell>
          <cell r="P106">
            <v>98</v>
          </cell>
          <cell r="Q106">
            <v>0</v>
          </cell>
          <cell r="R106" t="str">
            <v>RANCAGUA S/N</v>
          </cell>
          <cell r="S106" t="str">
            <v>Iquique</v>
          </cell>
          <cell r="T106" t="str">
            <v>Iquique</v>
          </cell>
          <cell r="U106">
            <v>968490019</v>
          </cell>
          <cell r="V106">
            <v>968490019</v>
          </cell>
          <cell r="W106" t="str">
            <v>sara10_noel@hotmail.com</v>
          </cell>
          <cell r="X106">
            <v>0</v>
          </cell>
          <cell r="Y106">
            <v>41616</v>
          </cell>
          <cell r="Z106">
            <v>42712</v>
          </cell>
          <cell r="AA106">
            <v>41773</v>
          </cell>
          <cell r="AB106">
            <v>1371200254</v>
          </cell>
          <cell r="AC106" t="str">
            <v>Sara del Carmen Pizarro Noel</v>
          </cell>
          <cell r="AD106" t="str">
            <v>BANCO ESTADO DE CHILE</v>
          </cell>
          <cell r="AE106" t="str">
            <v>CHEQUERA ELECTRONICA/ CUENTA VISTA</v>
          </cell>
          <cell r="AF106">
            <v>0</v>
          </cell>
          <cell r="AG106" t="str">
            <v>HABILITADO</v>
          </cell>
          <cell r="AH106" t="str">
            <v>Sara del Carmen Pizarro Noel</v>
          </cell>
          <cell r="AI106" t="str">
            <v>10.092.068-3</v>
          </cell>
          <cell r="AJ106" t="str">
            <v>san feliz 3524</v>
          </cell>
          <cell r="AK106">
            <v>572382171</v>
          </cell>
          <cell r="AL106">
            <v>968490019</v>
          </cell>
          <cell r="AM106" t="str">
            <v>sara10_noel@hotmail.com</v>
          </cell>
          <cell r="AN106" t="str">
            <v xml:space="preserve"> </v>
          </cell>
          <cell r="AO106" t="str">
            <v>NO</v>
          </cell>
          <cell r="AP106">
            <v>0</v>
          </cell>
          <cell r="AQ106" t="str">
            <v>HABILITADO</v>
          </cell>
          <cell r="AR106" t="str">
            <v>SARA DEL CARMEN PIZARRO NOEL</v>
          </cell>
          <cell r="AS106" t="str">
            <v>10.092.088-3</v>
          </cell>
          <cell r="AT106">
            <v>0</v>
          </cell>
          <cell r="AU106">
            <v>0</v>
          </cell>
          <cell r="AV106">
            <v>0</v>
          </cell>
          <cell r="AW106">
            <v>0</v>
          </cell>
          <cell r="AX106">
            <v>0</v>
          </cell>
          <cell r="AY106" t="str">
            <v>NO</v>
          </cell>
          <cell r="AZ106">
            <v>0</v>
          </cell>
          <cell r="BA106">
            <v>0</v>
          </cell>
          <cell r="BB106">
            <v>0</v>
          </cell>
          <cell r="BC106">
            <v>0</v>
          </cell>
          <cell r="BD106">
            <v>0</v>
          </cell>
          <cell r="BE106">
            <v>0</v>
          </cell>
          <cell r="BF106">
            <v>0</v>
          </cell>
          <cell r="BG106">
            <v>0</v>
          </cell>
          <cell r="BH106" t="str">
            <v>IQUIQUE</v>
          </cell>
          <cell r="BI106" t="str">
            <v>IQUIQUE</v>
          </cell>
          <cell r="BJ106">
            <v>0</v>
          </cell>
          <cell r="BK106">
            <v>0</v>
          </cell>
          <cell r="BL106">
            <v>0</v>
          </cell>
          <cell r="BM106" t="e">
            <v>#DIV/0!</v>
          </cell>
          <cell r="BN106" t="str">
            <v>NUEVO</v>
          </cell>
          <cell r="BO106" t="str">
            <v>SITUACIONAL</v>
          </cell>
          <cell r="BP106" t="str">
            <v>ILUMINACIÓN</v>
          </cell>
          <cell r="BQ106">
            <v>0</v>
          </cell>
          <cell r="BR106" t="str">
            <v>INGRESAR SOLO NUMERO DE CANTIDAD DE MESES A EJECUTAR</v>
          </cell>
          <cell r="BS106" t="str">
            <v>INGRESAR FECHA</v>
          </cell>
          <cell r="BT106" t="e">
            <v>#VALUE!</v>
          </cell>
          <cell r="BU106" t="str">
            <v>MEJORAR LA ILUMINACION DEL ENTORNO DE LA JUNTA DE VECINOS N°61 VILLA ALTOS DEL PACIFICO, MEDIANTE LA INSTALACION DE LUMINARIAS FOTOVOLTAICAS SOLARES</v>
          </cell>
          <cell r="BV106">
            <v>0</v>
          </cell>
          <cell r="BW106">
            <v>19929261</v>
          </cell>
          <cell r="BX106">
            <v>0</v>
          </cell>
          <cell r="BY106">
            <v>0</v>
          </cell>
          <cell r="BZ106">
            <v>19929261</v>
          </cell>
          <cell r="CA106">
            <v>0</v>
          </cell>
          <cell r="CB106" t="str">
            <v>CHINA LED</v>
          </cell>
          <cell r="CC106" t="str">
            <v>KAIMIN EUGENIO CHIA BEAS</v>
          </cell>
          <cell r="CD106">
            <v>19550000</v>
          </cell>
          <cell r="CE106" t="str">
            <v>SI</v>
          </cell>
          <cell r="CF106" t="str">
            <v>NO</v>
          </cell>
          <cell r="CG106" t="str">
            <v>INSTITUCIÓN</v>
          </cell>
          <cell r="CH106">
            <v>0</v>
          </cell>
          <cell r="CI106" t="str">
            <v>ADMISIBLE</v>
          </cell>
          <cell r="CJ106" t="str">
            <v>SIN OBSERVACIONES DE ADMISIBILIDAD</v>
          </cell>
          <cell r="CK106" t="str">
            <v>CHEQUEAR CALCULO LUMINICO</v>
          </cell>
          <cell r="CL106">
            <v>0</v>
          </cell>
          <cell r="CM106">
            <v>0</v>
          </cell>
          <cell r="CN106" t="str">
            <v>NO</v>
          </cell>
          <cell r="CO106">
            <v>0</v>
          </cell>
          <cell r="CP106">
            <v>0</v>
          </cell>
          <cell r="CQ106" t="str">
            <v>NO</v>
          </cell>
          <cell r="CR106" t="str">
            <v>MIGUEL REBORIDO</v>
          </cell>
          <cell r="CS106" t="str">
            <v xml:space="preserve">1. LAS FOTOS NO MUESTRAN LA SITUACIÓN REAL DE LA ZONA POR LA QUE TOMAN LA INICIATIVA DE INSTALAR LUMINARIAS. 
2. NO PRESENTA CERTIFICADOS DE LOS PROFESIONALES INVOLUCRADOS. 
3. DEBE AJUSTAR FECHAS DE EJECUCIÓN DEL PROYECTO
4. DE ADJUDICAR, DEBE ADJUNTAR EL CONTRATO ENTRE PRIVADOS QUE INCORPORA EN EL PROYECTO, PERO AJUSTANDO LOS PLAZOS REALES DE EJECUCIÓN, YA QUE EN ESTE CONTRATO SE ENCUENTRA EL COMPROMISO DE MANTENCIÓN.
5. SE OBSERVA QUE EL MONTO SOLICITADO AL GORE NO COINCIDE CON EL VALOR COTIZADO </v>
          </cell>
          <cell r="CT106" t="str">
            <v>SITUACIONAL</v>
          </cell>
          <cell r="CU106" t="str">
            <v>Iquique</v>
          </cell>
          <cell r="CV106">
            <v>19929261</v>
          </cell>
          <cell r="CW106">
            <v>19929261</v>
          </cell>
          <cell r="CX106">
            <v>0</v>
          </cell>
          <cell r="CY106">
            <v>0.71450000000000002</v>
          </cell>
          <cell r="CZ106" t="str">
            <v>ELEGIBLE</v>
          </cell>
          <cell r="DA106">
            <v>0</v>
          </cell>
          <cell r="DB106">
            <v>19929261</v>
          </cell>
          <cell r="DC106">
            <v>19929261</v>
          </cell>
          <cell r="DD106">
            <v>0</v>
          </cell>
          <cell r="DE106" t="str">
            <v>NO ADJUDICADO</v>
          </cell>
          <cell r="DF106">
            <v>0</v>
          </cell>
          <cell r="DG106" t="str">
            <v/>
          </cell>
          <cell r="DH106" t="str">
            <v/>
          </cell>
          <cell r="DI106">
            <v>0</v>
          </cell>
          <cell r="DJ106">
            <v>0</v>
          </cell>
          <cell r="DK106">
            <v>0</v>
          </cell>
          <cell r="DL106">
            <v>0</v>
          </cell>
          <cell r="DM106">
            <v>0</v>
          </cell>
          <cell r="DN106">
            <v>98</v>
          </cell>
          <cell r="DO106" t="str">
            <v>ELEGIBLE</v>
          </cell>
          <cell r="DP106">
            <v>0</v>
          </cell>
          <cell r="DQ106">
            <v>0</v>
          </cell>
        </row>
        <row r="107">
          <cell r="D107">
            <v>99</v>
          </cell>
          <cell r="E107" t="str">
            <v>65.234.790-8</v>
          </cell>
          <cell r="F107" t="str">
            <v>ILUMINANDO EL ENTORNO DE NUESTRO CESFAM CIRUJANO GUZMAN</v>
          </cell>
          <cell r="G107" t="str">
            <v>CONSEJO LOCAL DE SALUD CESFAM CIRUJANO GUZMAN</v>
          </cell>
          <cell r="H107" t="str">
            <v>HABILITADO</v>
          </cell>
          <cell r="I107" t="str">
            <v>Validada</v>
          </cell>
          <cell r="J107">
            <v>42884.50540509259</v>
          </cell>
          <cell r="K107">
            <v>43421</v>
          </cell>
          <cell r="L107" t="str">
            <v>DIRECTIVA VIGENTE</v>
          </cell>
          <cell r="M107" t="str">
            <v>OK</v>
          </cell>
          <cell r="N107" t="str">
            <v>OK</v>
          </cell>
          <cell r="O107">
            <v>0</v>
          </cell>
          <cell r="P107">
            <v>99</v>
          </cell>
          <cell r="Q107">
            <v>0</v>
          </cell>
          <cell r="R107" t="str">
            <v>Pedro Prado 2736</v>
          </cell>
          <cell r="S107" t="str">
            <v>Iquique</v>
          </cell>
          <cell r="T107" t="str">
            <v>Iquique</v>
          </cell>
          <cell r="U107">
            <v>0</v>
          </cell>
          <cell r="V107">
            <v>85438024</v>
          </cell>
          <cell r="W107" t="str">
            <v>cesfam.cirujano.guzman@gmail.com</v>
          </cell>
          <cell r="X107">
            <v>0</v>
          </cell>
          <cell r="Y107">
            <v>42325</v>
          </cell>
          <cell r="Z107">
            <v>43421</v>
          </cell>
          <cell r="AA107">
            <v>37803</v>
          </cell>
          <cell r="AB107">
            <v>126269913</v>
          </cell>
          <cell r="AC107" t="str">
            <v>CONSEJO LOCAL DE SALUD CIRUJANO GUZMAN</v>
          </cell>
          <cell r="AD107" t="str">
            <v>BANCO ESTADO DE CHILE</v>
          </cell>
          <cell r="AE107" t="str">
            <v>CHEQUERA ELECTRONICA/ CUENTA VISTA</v>
          </cell>
          <cell r="AF107">
            <v>0</v>
          </cell>
          <cell r="AG107" t="str">
            <v>HABILITADO</v>
          </cell>
          <cell r="AH107" t="str">
            <v>GLADYS OYANADER</v>
          </cell>
          <cell r="AI107" t="str">
            <v>5.111.401-9</v>
          </cell>
          <cell r="AJ107" t="str">
            <v>JOSE FRANCISCO VERGARA 2756</v>
          </cell>
          <cell r="AK107">
            <v>0</v>
          </cell>
          <cell r="AL107">
            <v>85438024</v>
          </cell>
          <cell r="AM107" t="str">
            <v>polo13castillo@gmail.com</v>
          </cell>
          <cell r="AN107" t="str">
            <v xml:space="preserve"> </v>
          </cell>
          <cell r="AO107" t="str">
            <v>NO</v>
          </cell>
          <cell r="AP107">
            <v>0</v>
          </cell>
          <cell r="AQ107" t="str">
            <v>HABILITADO</v>
          </cell>
          <cell r="AR107" t="str">
            <v>GLADYS OYANEDER GONZALES</v>
          </cell>
          <cell r="AS107" t="str">
            <v>5.111.401-9</v>
          </cell>
          <cell r="AT107">
            <v>0</v>
          </cell>
          <cell r="AU107">
            <v>0</v>
          </cell>
          <cell r="AV107">
            <v>0</v>
          </cell>
          <cell r="AW107">
            <v>0</v>
          </cell>
          <cell r="AX107">
            <v>0</v>
          </cell>
          <cell r="AY107" t="str">
            <v>NO</v>
          </cell>
          <cell r="AZ107">
            <v>0</v>
          </cell>
          <cell r="BA107">
            <v>0</v>
          </cell>
          <cell r="BB107">
            <v>0</v>
          </cell>
          <cell r="BC107">
            <v>0</v>
          </cell>
          <cell r="BD107">
            <v>0</v>
          </cell>
          <cell r="BE107">
            <v>0</v>
          </cell>
          <cell r="BF107">
            <v>0</v>
          </cell>
          <cell r="BG107">
            <v>0</v>
          </cell>
          <cell r="BH107" t="str">
            <v>IQUIQUE</v>
          </cell>
          <cell r="BI107" t="str">
            <v>IQUIQUE</v>
          </cell>
          <cell r="BJ107">
            <v>0</v>
          </cell>
          <cell r="BK107">
            <v>0</v>
          </cell>
          <cell r="BL107">
            <v>0</v>
          </cell>
          <cell r="BM107" t="e">
            <v>#DIV/0!</v>
          </cell>
          <cell r="BN107" t="str">
            <v>NUEVO</v>
          </cell>
          <cell r="BO107" t="str">
            <v>SITUACIONAL</v>
          </cell>
          <cell r="BP107" t="str">
            <v>ILUMINACIÓN</v>
          </cell>
          <cell r="BQ107">
            <v>0</v>
          </cell>
          <cell r="BR107" t="str">
            <v>INGRESAR SOLO NUMERO DE CANTIDAD DE MESES A EJECUTAR</v>
          </cell>
          <cell r="BS107" t="str">
            <v>INGRESAR FECHA</v>
          </cell>
          <cell r="BT107" t="e">
            <v>#VALUE!</v>
          </cell>
          <cell r="BU107" t="str">
            <v>MEJORAR LA ILUMINACION DEL ENTORNO DEL CESFAM CIRUJANO GUZMAN MEDIANTE LA INSTALACION DE LUMINARIAS SOLARES</v>
          </cell>
          <cell r="BV107">
            <v>0</v>
          </cell>
          <cell r="BW107">
            <v>19929261</v>
          </cell>
          <cell r="BX107">
            <v>0</v>
          </cell>
          <cell r="BY107">
            <v>0</v>
          </cell>
          <cell r="BZ107">
            <v>19929261</v>
          </cell>
          <cell r="CA107">
            <v>0</v>
          </cell>
          <cell r="CB107" t="str">
            <v>PROILED</v>
          </cell>
          <cell r="CC107" t="str">
            <v>JUAN PABLO VIRGILIO</v>
          </cell>
          <cell r="CD107">
            <v>19929261</v>
          </cell>
          <cell r="CE107" t="str">
            <v>SI</v>
          </cell>
          <cell r="CF107">
            <v>0</v>
          </cell>
          <cell r="CG107">
            <v>0</v>
          </cell>
          <cell r="CH107">
            <v>0</v>
          </cell>
          <cell r="CI107" t="str">
            <v>ADMISIBLE</v>
          </cell>
          <cell r="CJ107" t="str">
            <v>SIN OBSERVACIONES DE ADMISIBILIDAD</v>
          </cell>
          <cell r="CK107" t="str">
            <v>CHEQUEAR CALCULO LUMINICO</v>
          </cell>
          <cell r="CL107">
            <v>0</v>
          </cell>
          <cell r="CM107">
            <v>0</v>
          </cell>
          <cell r="CN107" t="str">
            <v>NO</v>
          </cell>
          <cell r="CO107">
            <v>0</v>
          </cell>
          <cell r="CP107">
            <v>0</v>
          </cell>
          <cell r="CQ107" t="str">
            <v>NO</v>
          </cell>
          <cell r="CR107" t="str">
            <v>MIGUEL REBORIDO</v>
          </cell>
          <cell r="CS107" t="str">
            <v>1. LAS FOTOS NO MUESTRAN LA SITUACIÓN REAL DE LA ZONA POR LA QUE TOMAN LA INICIATIVA DE INSTALAR LUMINARIAS. 
2. NO PRESENTA CERTIFICADOS DE LOS PROFESIONALES INVOLUCRADOS. 
3. NO PRESENTA MAPA DE FACTOR DE RIESGO SEGÚN ANEXO 11. 
4. ESTA ES UNA EMPRESA QUE RADICA EN SANTIAGO. 
5. EN EL ANEXO N°16, MEMORIA TECNICA, SE DESCRIBE A UNA EMPRESA DIFERENTE CON LA CUAL SE SUSCRIBE EL CONTRATO. 
6. DOS DE LAS EMPRESAS COTIZADAS PRESENTAN DIFERENTES RUT Y MISMOS RR.HH.</v>
          </cell>
          <cell r="CT107" t="str">
            <v>SITUACIONAL</v>
          </cell>
          <cell r="CU107" t="str">
            <v>Iquique</v>
          </cell>
          <cell r="CV107">
            <v>19929261</v>
          </cell>
          <cell r="CW107">
            <v>0</v>
          </cell>
          <cell r="CX107">
            <v>19929261</v>
          </cell>
          <cell r="CY107">
            <v>0.61750000000000005</v>
          </cell>
          <cell r="CZ107" t="str">
            <v>NO ELEGIBLE</v>
          </cell>
          <cell r="DA107">
            <v>0</v>
          </cell>
          <cell r="DB107">
            <v>0</v>
          </cell>
          <cell r="DC107">
            <v>0</v>
          </cell>
          <cell r="DD107">
            <v>0</v>
          </cell>
          <cell r="DE107">
            <v>0</v>
          </cell>
          <cell r="DF107">
            <v>0</v>
          </cell>
          <cell r="DG107" t="str">
            <v/>
          </cell>
          <cell r="DH107" t="str">
            <v/>
          </cell>
          <cell r="DI107">
            <v>0</v>
          </cell>
          <cell r="DJ107">
            <v>0</v>
          </cell>
          <cell r="DK107">
            <v>0</v>
          </cell>
          <cell r="DL107">
            <v>0</v>
          </cell>
          <cell r="DM107">
            <v>0</v>
          </cell>
          <cell r="DN107">
            <v>99</v>
          </cell>
          <cell r="DO107" t="str">
            <v>NO ELEGIBLE</v>
          </cell>
          <cell r="DP107">
            <v>0</v>
          </cell>
          <cell r="DQ107">
            <v>0</v>
          </cell>
        </row>
        <row r="108">
          <cell r="D108">
            <v>100</v>
          </cell>
          <cell r="E108" t="str">
            <v>65.236.980-4</v>
          </cell>
          <cell r="F108" t="str">
            <v>ILUMINAMOS PARA PROTEGER LOS VECINOS DEL SECTOR Y NUESTRA CORPORACIÓN HIJOS DE IQUIQUE</v>
          </cell>
          <cell r="G108" t="str">
            <v>CORPORACION HIJOS DE IQUIQUE</v>
          </cell>
          <cell r="H108" t="str">
            <v>HABILITADO</v>
          </cell>
          <cell r="I108" t="str">
            <v>Validada</v>
          </cell>
          <cell r="J108">
            <v>42845.414907407408</v>
          </cell>
          <cell r="K108">
            <v>42963</v>
          </cell>
          <cell r="L108" t="str">
            <v>DIRECTIVA ESTÁ POR VENCER</v>
          </cell>
          <cell r="M108" t="str">
            <v>DIRECTIVA VENCE EL MES  8</v>
          </cell>
          <cell r="N108" t="str">
            <v>OK</v>
          </cell>
          <cell r="O108">
            <v>0</v>
          </cell>
          <cell r="P108">
            <v>100</v>
          </cell>
          <cell r="Q108">
            <v>0</v>
          </cell>
          <cell r="R108" t="str">
            <v>PEDRO GAMBONI 2739</v>
          </cell>
          <cell r="S108" t="str">
            <v>Iquique</v>
          </cell>
          <cell r="T108" t="str">
            <v>Iquique</v>
          </cell>
          <cell r="U108">
            <v>0</v>
          </cell>
          <cell r="V108">
            <v>993083333</v>
          </cell>
          <cell r="W108" t="str">
            <v>corporacionhijosdeiquique@gmail.com</v>
          </cell>
          <cell r="X108">
            <v>0</v>
          </cell>
          <cell r="Y108">
            <v>41867</v>
          </cell>
          <cell r="Z108">
            <v>42963</v>
          </cell>
          <cell r="AA108">
            <v>36046</v>
          </cell>
          <cell r="AB108">
            <v>1365596766</v>
          </cell>
          <cell r="AC108" t="str">
            <v>CORPORACION HIJOS DE IQUIQUE</v>
          </cell>
          <cell r="AD108" t="str">
            <v>BANCO ESTADO DE CHILE</v>
          </cell>
          <cell r="AE108" t="str">
            <v>CUENTA DE AHORROS</v>
          </cell>
          <cell r="AF108">
            <v>0</v>
          </cell>
          <cell r="AG108" t="str">
            <v>HABILITADO</v>
          </cell>
          <cell r="AH108" t="str">
            <v>JUANA AMANDA TRONCOSO ROUVE</v>
          </cell>
          <cell r="AI108" t="str">
            <v>4.390.643-7</v>
          </cell>
          <cell r="AJ108" t="str">
            <v>PEDRO GAMBONI 2739</v>
          </cell>
          <cell r="AK108">
            <v>0</v>
          </cell>
          <cell r="AL108">
            <v>993083333</v>
          </cell>
          <cell r="AM108" t="str">
            <v>corporacionhijosdeiquique@gmail.com</v>
          </cell>
          <cell r="AN108" t="str">
            <v xml:space="preserve"> </v>
          </cell>
          <cell r="AO108" t="str">
            <v>NO</v>
          </cell>
          <cell r="AP108">
            <v>0</v>
          </cell>
          <cell r="AQ108" t="str">
            <v>HABILITADO</v>
          </cell>
          <cell r="AR108" t="str">
            <v>JUANA AMANDA TRONCOSO ROUVES</v>
          </cell>
          <cell r="AS108" t="str">
            <v>4.390.643-7</v>
          </cell>
          <cell r="AT108">
            <v>0</v>
          </cell>
          <cell r="AU108">
            <v>0</v>
          </cell>
          <cell r="AV108">
            <v>0</v>
          </cell>
          <cell r="AW108">
            <v>0</v>
          </cell>
          <cell r="AX108">
            <v>0</v>
          </cell>
          <cell r="AY108" t="str">
            <v>NO</v>
          </cell>
          <cell r="AZ108">
            <v>0</v>
          </cell>
          <cell r="BA108">
            <v>0</v>
          </cell>
          <cell r="BB108">
            <v>0</v>
          </cell>
          <cell r="BC108">
            <v>0</v>
          </cell>
          <cell r="BD108">
            <v>0</v>
          </cell>
          <cell r="BE108">
            <v>0</v>
          </cell>
          <cell r="BF108">
            <v>0</v>
          </cell>
          <cell r="BG108">
            <v>0</v>
          </cell>
          <cell r="BH108" t="str">
            <v>IQUIQUE</v>
          </cell>
          <cell r="BI108" t="str">
            <v>IQUIQUE</v>
          </cell>
          <cell r="BJ108" t="str">
            <v>IQUIQUE</v>
          </cell>
          <cell r="BK108">
            <v>0</v>
          </cell>
          <cell r="BL108">
            <v>0</v>
          </cell>
          <cell r="BM108" t="e">
            <v>#DIV/0!</v>
          </cell>
          <cell r="BN108" t="str">
            <v>NUEVO</v>
          </cell>
          <cell r="BO108" t="str">
            <v>SITUACIONAL</v>
          </cell>
          <cell r="BP108" t="str">
            <v>ILUMINACIÓN</v>
          </cell>
          <cell r="BQ108">
            <v>0</v>
          </cell>
          <cell r="BR108" t="str">
            <v>INGRESAR SOLO NUMERO DE CANTIDAD DE MESES A EJECUTAR</v>
          </cell>
          <cell r="BS108" t="str">
            <v>INGRESAR FECHA</v>
          </cell>
          <cell r="BT108" t="e">
            <v>#VALUE!</v>
          </cell>
          <cell r="BU108">
            <v>0</v>
          </cell>
          <cell r="BV108">
            <v>0</v>
          </cell>
          <cell r="BW108">
            <v>9400000</v>
          </cell>
          <cell r="BX108">
            <v>1180000</v>
          </cell>
          <cell r="BY108">
            <v>0</v>
          </cell>
          <cell r="BZ108">
            <v>10580000</v>
          </cell>
          <cell r="CA108">
            <v>0</v>
          </cell>
          <cell r="CB108" t="str">
            <v>SOLAR AVALOS</v>
          </cell>
          <cell r="CC108" t="str">
            <v>OSCAR ESTAY AVALOS</v>
          </cell>
          <cell r="CD108">
            <v>8800000</v>
          </cell>
          <cell r="CE108" t="str">
            <v>SI</v>
          </cell>
          <cell r="CF108">
            <v>0</v>
          </cell>
          <cell r="CG108">
            <v>0</v>
          </cell>
          <cell r="CH108">
            <v>0</v>
          </cell>
          <cell r="CI108" t="str">
            <v>ADMISIBLE</v>
          </cell>
          <cell r="CJ108" t="str">
            <v>SIN OBSERVACIONES DE ADMISIBILIDAD</v>
          </cell>
          <cell r="CK108" t="str">
            <v>CHEQUEAR CALCULO LUMINICO</v>
          </cell>
          <cell r="CL108">
            <v>0</v>
          </cell>
          <cell r="CM108">
            <v>0</v>
          </cell>
          <cell r="CN108" t="str">
            <v>NO</v>
          </cell>
          <cell r="CO108">
            <v>0</v>
          </cell>
          <cell r="CP108">
            <v>0</v>
          </cell>
          <cell r="CQ108" t="str">
            <v>NO</v>
          </cell>
          <cell r="CR108" t="str">
            <v>RENE LAMBERT</v>
          </cell>
          <cell r="CS108" t="str">
            <v>1- BENEFICIARIOS 25                                                                                                                          
2- NO PRESENTA CV INSTALADORES                                                                                                
3- CANTIDAD A INSTALAR DE LUMINARIA 4 VERSUS COSTO DEL PROYECTO, ADICIONAL LO QUE CUBRE AL PROPIA ORG, EN APORTE A LA MISMA EMPRESA 1 MILLON POR LAS BASES                                                                                                                             4- NO ADJUNTA CARATS DE COMPROMISOS INSTITUCIONES MENCIONADAS (CARABINEROS-PDI-MUNICIPALIDAD)                                                                                           
5- CALCULO LUMINICO SIN FIRMA DE PROFESIONAL                                                                    
6- NO PRESENTA COTIZACIONES DE OTROS BS O SERV DEL PROYECTO SOLO 1</v>
          </cell>
          <cell r="CT108" t="str">
            <v>SITUACIONAL</v>
          </cell>
          <cell r="CU108" t="str">
            <v>Iquique</v>
          </cell>
          <cell r="CV108">
            <v>9400000</v>
          </cell>
          <cell r="CW108">
            <v>0</v>
          </cell>
          <cell r="CX108">
            <v>9400000</v>
          </cell>
          <cell r="CY108">
            <v>0.5615</v>
          </cell>
          <cell r="CZ108" t="str">
            <v>NO ELEGIBLE</v>
          </cell>
          <cell r="DA108">
            <v>0</v>
          </cell>
          <cell r="DB108">
            <v>0</v>
          </cell>
          <cell r="DC108">
            <v>0</v>
          </cell>
          <cell r="DD108">
            <v>0</v>
          </cell>
          <cell r="DE108">
            <v>0</v>
          </cell>
          <cell r="DF108">
            <v>0</v>
          </cell>
          <cell r="DG108" t="str">
            <v/>
          </cell>
          <cell r="DH108" t="str">
            <v/>
          </cell>
          <cell r="DI108">
            <v>0</v>
          </cell>
          <cell r="DJ108">
            <v>0</v>
          </cell>
          <cell r="DK108">
            <v>0</v>
          </cell>
          <cell r="DL108">
            <v>0</v>
          </cell>
          <cell r="DM108">
            <v>0</v>
          </cell>
          <cell r="DN108">
            <v>100</v>
          </cell>
          <cell r="DO108" t="str">
            <v>NO ELEGIBLE</v>
          </cell>
          <cell r="DP108">
            <v>0</v>
          </cell>
          <cell r="DQ108">
            <v>0</v>
          </cell>
        </row>
        <row r="109">
          <cell r="D109">
            <v>101</v>
          </cell>
          <cell r="E109" t="str">
            <v>65.101.307-0</v>
          </cell>
          <cell r="F109" t="str">
            <v>CENTRO CULTURAL ESTELBINA VILLALON UN PASO CONTRA LA DELINCUENCIA</v>
          </cell>
          <cell r="G109" t="str">
            <v>CENTRO CULTURAL SOCIAL Y DEPORTIVO ESTELBINA VILLALON</v>
          </cell>
          <cell r="H109" t="str">
            <v>HABILITADO</v>
          </cell>
          <cell r="I109" t="str">
            <v>Validada</v>
          </cell>
          <cell r="J109">
            <v>42885.461412037039</v>
          </cell>
          <cell r="K109">
            <v>43238</v>
          </cell>
          <cell r="L109" t="str">
            <v>DIRECTIVA VIGENTE</v>
          </cell>
          <cell r="M109" t="str">
            <v>OK</v>
          </cell>
          <cell r="N109" t="str">
            <v>OK</v>
          </cell>
          <cell r="O109">
            <v>0</v>
          </cell>
          <cell r="P109">
            <v>101</v>
          </cell>
          <cell r="Q109">
            <v>0</v>
          </cell>
          <cell r="R109" t="str">
            <v>hernan fuenzalida 2083</v>
          </cell>
          <cell r="S109" t="str">
            <v>Iquique</v>
          </cell>
          <cell r="T109" t="str">
            <v>Iquique</v>
          </cell>
          <cell r="U109">
            <v>0</v>
          </cell>
          <cell r="V109">
            <v>967093749</v>
          </cell>
          <cell r="W109" t="str">
            <v>ccsd.estelbinavillalon@gmail.com</v>
          </cell>
          <cell r="X109">
            <v>0</v>
          </cell>
          <cell r="Y109">
            <v>42142</v>
          </cell>
          <cell r="Z109">
            <v>43238</v>
          </cell>
          <cell r="AA109">
            <v>41981</v>
          </cell>
          <cell r="AB109">
            <v>1371219958</v>
          </cell>
          <cell r="AC109" t="str">
            <v>CENTRO CULTURAL SOCIAL Y DEPORTIVO ESTELBINA VILLALON</v>
          </cell>
          <cell r="AD109" t="str">
            <v>BANCO ESTADO DE CHILE</v>
          </cell>
          <cell r="AE109" t="str">
            <v>CHEQUERA ELECTRONICA/ CUENTA VISTA</v>
          </cell>
          <cell r="AF109">
            <v>0</v>
          </cell>
          <cell r="AG109" t="str">
            <v>HABILITADO</v>
          </cell>
          <cell r="AH109" t="str">
            <v>MARIA ELIZABETH RAMOS VARGAS</v>
          </cell>
          <cell r="AI109" t="str">
            <v>11.219.841-5</v>
          </cell>
          <cell r="AJ109" t="str">
            <v>HERNAN FUENZALIDA 2000</v>
          </cell>
          <cell r="AK109">
            <v>0</v>
          </cell>
          <cell r="AL109">
            <v>967093749</v>
          </cell>
          <cell r="AM109" t="str">
            <v>paula.osorio2501@gmail.com</v>
          </cell>
          <cell r="AN109" t="str">
            <v xml:space="preserve"> </v>
          </cell>
          <cell r="AO109" t="str">
            <v>NO</v>
          </cell>
          <cell r="AP109">
            <v>0</v>
          </cell>
          <cell r="AQ109" t="str">
            <v>HABILITADO</v>
          </cell>
          <cell r="AR109" t="str">
            <v xml:space="preserve">MARIA ELIZABETH RAMOS VARGAS </v>
          </cell>
          <cell r="AS109" t="str">
            <v>11.219.841-5</v>
          </cell>
          <cell r="AT109" t="str">
            <v>HERNAN FUENZALIDA 2000</v>
          </cell>
          <cell r="AU109">
            <v>0</v>
          </cell>
          <cell r="AV109">
            <v>967093749</v>
          </cell>
          <cell r="AW109" t="str">
            <v>MARIACANDIARAMOS@GMAIL.COM</v>
          </cell>
          <cell r="AX109">
            <v>0</v>
          </cell>
          <cell r="AY109" t="str">
            <v>SI</v>
          </cell>
          <cell r="AZ109">
            <v>0</v>
          </cell>
          <cell r="BA109" t="str">
            <v xml:space="preserve">MARIA ELIZABETH RAMOS VARGAS </v>
          </cell>
          <cell r="BB109" t="str">
            <v>11.219.841-5</v>
          </cell>
          <cell r="BC109" t="str">
            <v>HERNAN FUENZALIDA 2000</v>
          </cell>
          <cell r="BD109">
            <v>0</v>
          </cell>
          <cell r="BE109">
            <v>967093749</v>
          </cell>
          <cell r="BF109" t="str">
            <v>MARIACANDIARAMOS@GMAIL.COM</v>
          </cell>
          <cell r="BG109">
            <v>0</v>
          </cell>
          <cell r="BH109" t="str">
            <v>IQUIQUE</v>
          </cell>
          <cell r="BI109" t="str">
            <v>IQUIQUE</v>
          </cell>
          <cell r="BJ109" t="str">
            <v>CENTRO CULTURAL, SOCIAL Y DEPORTIVO ESTELBINA VILLALON</v>
          </cell>
          <cell r="BK109">
            <v>500</v>
          </cell>
          <cell r="BL109">
            <v>1500</v>
          </cell>
          <cell r="BM109">
            <v>0</v>
          </cell>
          <cell r="BN109" t="str">
            <v>NUEVO</v>
          </cell>
          <cell r="BO109" t="str">
            <v>SITUACIONAL</v>
          </cell>
          <cell r="BP109" t="str">
            <v>ALARMAS</v>
          </cell>
          <cell r="BQ109">
            <v>0</v>
          </cell>
          <cell r="BR109">
            <v>3</v>
          </cell>
          <cell r="BS109">
            <v>42962</v>
          </cell>
          <cell r="BT109">
            <v>43054</v>
          </cell>
          <cell r="BU109" t="str">
            <v xml:space="preserve">HERRAMIENTA QUE SIRVE PARA LA SEGURIDAD E INTERACCIÓN ENTRE LOS VECINOS </v>
          </cell>
          <cell r="BV109">
            <v>0</v>
          </cell>
          <cell r="BW109">
            <v>7900000</v>
          </cell>
          <cell r="BX109">
            <v>0</v>
          </cell>
          <cell r="BY109">
            <v>0</v>
          </cell>
          <cell r="BZ109">
            <v>7900000</v>
          </cell>
          <cell r="CA109">
            <v>0</v>
          </cell>
          <cell r="CB109" t="str">
            <v>AUTOMATA</v>
          </cell>
          <cell r="CC109" t="str">
            <v>RONALD VELOSO VERGARA</v>
          </cell>
          <cell r="CD109">
            <v>7900000</v>
          </cell>
          <cell r="CE109" t="str">
            <v>SI</v>
          </cell>
          <cell r="CF109">
            <v>0</v>
          </cell>
          <cell r="CG109">
            <v>0</v>
          </cell>
          <cell r="CH109">
            <v>0</v>
          </cell>
          <cell r="CI109" t="str">
            <v>INADMISIBLE</v>
          </cell>
          <cell r="CJ109" t="str">
            <v>NO INCORPORA CERTIFICADO DE VIGENCIA DE LA CUENTA BANCARIA</v>
          </cell>
          <cell r="CK109">
            <v>0</v>
          </cell>
          <cell r="CL109">
            <v>0</v>
          </cell>
          <cell r="CM109">
            <v>0</v>
          </cell>
          <cell r="CN109" t="str">
            <v>NO</v>
          </cell>
          <cell r="CO109">
            <v>0</v>
          </cell>
          <cell r="CP109">
            <v>0</v>
          </cell>
          <cell r="CQ109">
            <v>0</v>
          </cell>
          <cell r="CR109">
            <v>0</v>
          </cell>
          <cell r="CS109">
            <v>0</v>
          </cell>
          <cell r="CT109">
            <v>0</v>
          </cell>
          <cell r="CU109">
            <v>0</v>
          </cell>
          <cell r="CV109">
            <v>0</v>
          </cell>
          <cell r="CW109">
            <v>0</v>
          </cell>
          <cell r="CX109">
            <v>0</v>
          </cell>
          <cell r="CY109" t="str">
            <v/>
          </cell>
          <cell r="CZ109" t="str">
            <v>INADMISIBLE</v>
          </cell>
          <cell r="DA109">
            <v>0</v>
          </cell>
          <cell r="DB109">
            <v>0</v>
          </cell>
          <cell r="DC109">
            <v>0</v>
          </cell>
          <cell r="DD109">
            <v>0</v>
          </cell>
          <cell r="DE109">
            <v>0</v>
          </cell>
          <cell r="DF109">
            <v>0</v>
          </cell>
          <cell r="DG109" t="str">
            <v/>
          </cell>
          <cell r="DH109" t="str">
            <v/>
          </cell>
          <cell r="DI109">
            <v>0</v>
          </cell>
          <cell r="DJ109">
            <v>0</v>
          </cell>
          <cell r="DK109">
            <v>0</v>
          </cell>
          <cell r="DL109">
            <v>0</v>
          </cell>
          <cell r="DM109">
            <v>0</v>
          </cell>
          <cell r="DN109">
            <v>101</v>
          </cell>
          <cell r="DO109" t="str">
            <v>INADMISIBLE</v>
          </cell>
          <cell r="DP109">
            <v>0</v>
          </cell>
          <cell r="DQ109">
            <v>0</v>
          </cell>
        </row>
        <row r="110">
          <cell r="D110">
            <v>102</v>
          </cell>
          <cell r="E110" t="str">
            <v>73.889.200-3</v>
          </cell>
          <cell r="F110" t="str">
            <v>ILUMINANDO LOS AZAHARES</v>
          </cell>
          <cell r="G110" t="str">
            <v>CLUB ADULTO MAYOR LOS AZAHARES DE PICA</v>
          </cell>
          <cell r="H110" t="str">
            <v>HABILITADO</v>
          </cell>
          <cell r="I110" t="str">
            <v>Validada</v>
          </cell>
          <cell r="J110">
            <v>42831.430104166669</v>
          </cell>
          <cell r="K110">
            <v>43525</v>
          </cell>
          <cell r="L110" t="str">
            <v>DIRECTIVA VIGENTE</v>
          </cell>
          <cell r="M110" t="str">
            <v>OK</v>
          </cell>
          <cell r="N110" t="str">
            <v>OK</v>
          </cell>
          <cell r="O110">
            <v>0</v>
          </cell>
          <cell r="P110">
            <v>102</v>
          </cell>
          <cell r="Q110">
            <v>0</v>
          </cell>
          <cell r="R110" t="str">
            <v>Plaza 18 de septiembre sin numero</v>
          </cell>
          <cell r="S110" t="str">
            <v>Tamarugal</v>
          </cell>
          <cell r="T110" t="str">
            <v>Pica</v>
          </cell>
          <cell r="U110">
            <v>572741536</v>
          </cell>
          <cell r="V110">
            <v>82458097</v>
          </cell>
          <cell r="W110" t="str">
            <v>clubazaharesdepica@gmail.com</v>
          </cell>
          <cell r="X110">
            <v>0</v>
          </cell>
          <cell r="Y110">
            <v>42430</v>
          </cell>
          <cell r="Z110">
            <v>43525</v>
          </cell>
          <cell r="AA110">
            <v>33584</v>
          </cell>
          <cell r="AB110">
            <v>1365818823</v>
          </cell>
          <cell r="AC110" t="str">
            <v>CLUB ADULTO MAYOR LOS AZAHARES DE PICA</v>
          </cell>
          <cell r="AD110" t="str">
            <v>BANCO ESTADO DE CHILE</v>
          </cell>
          <cell r="AE110" t="str">
            <v>CUENTA DE AHORROS</v>
          </cell>
          <cell r="AF110">
            <v>0</v>
          </cell>
          <cell r="AG110" t="str">
            <v>HABILITADO</v>
          </cell>
          <cell r="AH110" t="str">
            <v>Isabel María Leguía Castro</v>
          </cell>
          <cell r="AI110" t="str">
            <v>5.889.016-2</v>
          </cell>
          <cell r="AJ110" t="str">
            <v>Blanco Encalada 466</v>
          </cell>
          <cell r="AK110">
            <v>0</v>
          </cell>
          <cell r="AL110">
            <v>82458097</v>
          </cell>
          <cell r="AM110" t="str">
            <v>clubazaharesdepica@gmail.com</v>
          </cell>
          <cell r="AN110" t="str">
            <v xml:space="preserve"> </v>
          </cell>
          <cell r="AO110" t="str">
            <v>NO</v>
          </cell>
          <cell r="AP110">
            <v>0</v>
          </cell>
          <cell r="AQ110" t="str">
            <v>HABILITADO</v>
          </cell>
          <cell r="AR110" t="str">
            <v>ISABEL MARIA LEGUIA CASTRO</v>
          </cell>
          <cell r="AS110" t="str">
            <v>5.889.016-2</v>
          </cell>
          <cell r="AT110">
            <v>0</v>
          </cell>
          <cell r="AU110">
            <v>0</v>
          </cell>
          <cell r="AV110">
            <v>0</v>
          </cell>
          <cell r="AW110">
            <v>0</v>
          </cell>
          <cell r="AX110">
            <v>0</v>
          </cell>
          <cell r="AY110" t="str">
            <v>NO</v>
          </cell>
          <cell r="AZ110">
            <v>0</v>
          </cell>
          <cell r="BA110" t="str">
            <v>FERNANDO OLIVERO TAPIA</v>
          </cell>
          <cell r="BB110" t="str">
            <v>15.021.986-8</v>
          </cell>
          <cell r="BC110">
            <v>0</v>
          </cell>
          <cell r="BD110">
            <v>0</v>
          </cell>
          <cell r="BE110">
            <v>0</v>
          </cell>
          <cell r="BF110">
            <v>0</v>
          </cell>
          <cell r="BG110">
            <v>0</v>
          </cell>
          <cell r="BH110" t="str">
            <v>TAMARUGAL</v>
          </cell>
          <cell r="BI110" t="str">
            <v>PICA</v>
          </cell>
          <cell r="BJ110">
            <v>0</v>
          </cell>
          <cell r="BK110">
            <v>0</v>
          </cell>
          <cell r="BL110">
            <v>0</v>
          </cell>
          <cell r="BM110" t="e">
            <v>#DIV/0!</v>
          </cell>
          <cell r="BN110" t="str">
            <v>NUEVO</v>
          </cell>
          <cell r="BO110" t="str">
            <v>SITUACIONAL</v>
          </cell>
          <cell r="BP110" t="str">
            <v>ILUMINACIÓN</v>
          </cell>
          <cell r="BQ110">
            <v>0</v>
          </cell>
          <cell r="BR110" t="str">
            <v>INGRESAR SOLO NUMERO DE CANTIDAD DE MESES A EJECUTAR</v>
          </cell>
          <cell r="BS110" t="str">
            <v>INGRESAR FECHA</v>
          </cell>
          <cell r="BT110" t="e">
            <v>#VALUE!</v>
          </cell>
          <cell r="BU110" t="str">
            <v>DESARROLLO E INSTALACION DE UN SISTEMA DE ILUMINACION SOLAR EN LOS ALREDEDORES DE LA PLAZA 18 DE SEPTIEMBRE EN PICA</v>
          </cell>
          <cell r="BV110">
            <v>0</v>
          </cell>
          <cell r="BW110">
            <v>18930000</v>
          </cell>
          <cell r="BX110">
            <v>1000000</v>
          </cell>
          <cell r="BY110">
            <v>0</v>
          </cell>
          <cell r="BZ110">
            <v>19930000</v>
          </cell>
          <cell r="CA110">
            <v>0</v>
          </cell>
          <cell r="CB110" t="str">
            <v>PROILED</v>
          </cell>
          <cell r="CC110" t="str">
            <v>JUAN PABLO VIRGILIO</v>
          </cell>
          <cell r="CD110">
            <v>18000000</v>
          </cell>
          <cell r="CE110" t="str">
            <v>SI</v>
          </cell>
          <cell r="CF110">
            <v>0</v>
          </cell>
          <cell r="CG110">
            <v>0</v>
          </cell>
          <cell r="CH110">
            <v>0</v>
          </cell>
          <cell r="CI110" t="str">
            <v>ADMISIBLE</v>
          </cell>
          <cell r="CJ110" t="str">
            <v>SIN OBSERVACIONES DE ADMISIBILIDAD</v>
          </cell>
          <cell r="CK110" t="str">
            <v>CHEQUEAR CALCULO LUMINICO</v>
          </cell>
          <cell r="CL110">
            <v>0</v>
          </cell>
          <cell r="CM110">
            <v>0</v>
          </cell>
          <cell r="CN110" t="str">
            <v>NO</v>
          </cell>
          <cell r="CO110">
            <v>0</v>
          </cell>
          <cell r="CP110">
            <v>0</v>
          </cell>
          <cell r="CQ110" t="str">
            <v>NO</v>
          </cell>
          <cell r="CR110" t="str">
            <v>MIGUEL REBORIDO</v>
          </cell>
          <cell r="CS110" t="str">
            <v>1. ADJUNTAR CERTIFICADOS DE ESTUDIOS DEL EQUIPO DE TRABAJO  QUE JUSTIFIQUEN COMPETENCIAS PARA LA EJECUCIÓN DE ESTE PROYECTO. 
2. LA EMPRESA EJECUTORA SE REPITE EN EL 108 , 111 Y 103. ADJUNTAR LA TOTALIDAD DE LOS CURRICULUMS DEL EQUIPO DE TRABAJO. 
3. SE REBAJA EL MONTO DEL ADMINISTRATIVO CONTABLE POR $300.000, YA QUE SE REPITE EN MAS DE 1 INICIATIVA N°102, 103, 108 Y 111
4. SE REBAJA EN EL ITEM DE DIFUSIÓN "SERVICIO DE COCTEL" DE $500.000 A $250.000</v>
          </cell>
          <cell r="CT110" t="str">
            <v>SITUACIONAL</v>
          </cell>
          <cell r="CU110" t="str">
            <v>Tamarugal</v>
          </cell>
          <cell r="CV110">
            <v>18930000</v>
          </cell>
          <cell r="CW110">
            <v>18380000</v>
          </cell>
          <cell r="CX110">
            <v>550000</v>
          </cell>
          <cell r="CY110">
            <v>0.72899999999999998</v>
          </cell>
          <cell r="CZ110" t="str">
            <v>ELEGIBLE</v>
          </cell>
          <cell r="DA110">
            <v>0</v>
          </cell>
          <cell r="DB110">
            <v>18380000</v>
          </cell>
          <cell r="DC110">
            <v>10000000</v>
          </cell>
          <cell r="DD110">
            <v>8380000</v>
          </cell>
          <cell r="DE110" t="str">
            <v>ADJUDICADO</v>
          </cell>
          <cell r="DF110">
            <v>0</v>
          </cell>
          <cell r="DG110" t="str">
            <v/>
          </cell>
          <cell r="DH110">
            <v>10000000</v>
          </cell>
          <cell r="DI110">
            <v>0</v>
          </cell>
          <cell r="DJ110" t="str">
            <v>ENTREGADO</v>
          </cell>
          <cell r="DK110">
            <v>0</v>
          </cell>
          <cell r="DL110">
            <v>0</v>
          </cell>
          <cell r="DM110">
            <v>0</v>
          </cell>
          <cell r="DN110">
            <v>102</v>
          </cell>
          <cell r="DO110" t="str">
            <v>ENTREGADO</v>
          </cell>
          <cell r="DP110">
            <v>0</v>
          </cell>
          <cell r="DQ110">
            <v>0</v>
          </cell>
        </row>
        <row r="111">
          <cell r="D111">
            <v>103</v>
          </cell>
          <cell r="E111" t="str">
            <v>65.032.696-2</v>
          </cell>
          <cell r="F111" t="str">
            <v>ILUMINACIÓN Y SEGURIDAD PARA RESBALADERO</v>
          </cell>
          <cell r="G111" t="str">
            <v>JUNTA DE VECINOS RESBALADERO</v>
          </cell>
          <cell r="H111" t="str">
            <v>HABILITADO</v>
          </cell>
          <cell r="I111" t="str">
            <v>Validada</v>
          </cell>
          <cell r="J111">
            <v>42870.54446759259</v>
          </cell>
          <cell r="K111">
            <v>43600</v>
          </cell>
          <cell r="L111" t="str">
            <v>DIRECTIVA VIGENTE</v>
          </cell>
          <cell r="M111" t="str">
            <v>OK</v>
          </cell>
          <cell r="N111" t="str">
            <v>OK</v>
          </cell>
          <cell r="O111">
            <v>0</v>
          </cell>
          <cell r="P111">
            <v>103</v>
          </cell>
          <cell r="Q111">
            <v>0</v>
          </cell>
          <cell r="R111" t="str">
            <v>MIRAFLORES S/N PICA</v>
          </cell>
          <cell r="S111" t="str">
            <v>Tamarugal</v>
          </cell>
          <cell r="T111" t="str">
            <v>Pica</v>
          </cell>
          <cell r="U111">
            <v>0</v>
          </cell>
          <cell r="V111">
            <v>993125502</v>
          </cell>
          <cell r="W111" t="str">
            <v>jjvvresbaladeropica@gmail.com</v>
          </cell>
          <cell r="X111">
            <v>0</v>
          </cell>
          <cell r="Y111">
            <v>42505</v>
          </cell>
          <cell r="Z111">
            <v>43600</v>
          </cell>
          <cell r="AA111">
            <v>41597</v>
          </cell>
          <cell r="AB111">
            <v>1460198220</v>
          </cell>
          <cell r="AC111" t="str">
            <v>JUNTA DE VECINOS RESBALADERO</v>
          </cell>
          <cell r="AD111" t="str">
            <v>BANCO ESTADO DE CHILE</v>
          </cell>
          <cell r="AE111" t="str">
            <v>CUENTA DE AHORROS</v>
          </cell>
          <cell r="AF111">
            <v>0</v>
          </cell>
          <cell r="AG111" t="str">
            <v>HABILITADO</v>
          </cell>
          <cell r="AH111" t="str">
            <v>DENNIS MANUEL FARIAS TAPIA</v>
          </cell>
          <cell r="AI111" t="str">
            <v>4.875.927-0</v>
          </cell>
          <cell r="AJ111" t="str">
            <v>ALTO GRANDE S/N PICA</v>
          </cell>
          <cell r="AK111">
            <v>0</v>
          </cell>
          <cell r="AL111">
            <v>993125502</v>
          </cell>
          <cell r="AM111" t="str">
            <v>dennis.farias@vtr.net</v>
          </cell>
          <cell r="AN111" t="str">
            <v xml:space="preserve"> </v>
          </cell>
          <cell r="AO111" t="str">
            <v>NO</v>
          </cell>
          <cell r="AP111">
            <v>0</v>
          </cell>
          <cell r="AQ111" t="str">
            <v>HABILITADO</v>
          </cell>
          <cell r="AR111" t="str">
            <v>DENNIS MANUEL FARIAS TAPIA</v>
          </cell>
          <cell r="AS111" t="str">
            <v>4.875.927-0</v>
          </cell>
          <cell r="AT111">
            <v>0</v>
          </cell>
          <cell r="AU111">
            <v>0</v>
          </cell>
          <cell r="AV111">
            <v>0</v>
          </cell>
          <cell r="AW111">
            <v>0</v>
          </cell>
          <cell r="AX111">
            <v>0</v>
          </cell>
          <cell r="AY111" t="str">
            <v>SI</v>
          </cell>
          <cell r="AZ111" t="str">
            <v>103-106-107-109-113-114-115</v>
          </cell>
          <cell r="BA111" t="str">
            <v>FERNANDO OLIVERO TAPIA</v>
          </cell>
          <cell r="BB111" t="str">
            <v>15.021.986-8</v>
          </cell>
          <cell r="BC111">
            <v>0</v>
          </cell>
          <cell r="BD111">
            <v>0</v>
          </cell>
          <cell r="BE111">
            <v>0</v>
          </cell>
          <cell r="BF111">
            <v>0</v>
          </cell>
          <cell r="BG111">
            <v>0</v>
          </cell>
          <cell r="BH111" t="str">
            <v>TAMARUGAL</v>
          </cell>
          <cell r="BI111" t="str">
            <v>IQUIQUE</v>
          </cell>
          <cell r="BJ111">
            <v>0</v>
          </cell>
          <cell r="BK111">
            <v>0</v>
          </cell>
          <cell r="BL111">
            <v>0</v>
          </cell>
          <cell r="BM111" t="e">
            <v>#DIV/0!</v>
          </cell>
          <cell r="BN111" t="str">
            <v>NUEVO</v>
          </cell>
          <cell r="BO111" t="str">
            <v>SITUACIONAL</v>
          </cell>
          <cell r="BP111" t="str">
            <v>ILUMINACIÓN</v>
          </cell>
          <cell r="BQ111">
            <v>0</v>
          </cell>
          <cell r="BR111" t="str">
            <v>INGRESAR SOLO NUMERO DE CANTIDAD DE MESES A EJECUTAR</v>
          </cell>
          <cell r="BS111" t="str">
            <v>INGRESAR FECHA</v>
          </cell>
          <cell r="BT111" t="e">
            <v>#VALUE!</v>
          </cell>
          <cell r="BU111" t="str">
            <v>DESARROLLO E INSTALACION DE UN SISTEMA DE ILUMINACION SOLAR EN LOS ALREDEDORES DE LA COCHA RESBALADERO</v>
          </cell>
          <cell r="BV111">
            <v>0</v>
          </cell>
          <cell r="BW111">
            <v>18930000</v>
          </cell>
          <cell r="BX111">
            <v>0</v>
          </cell>
          <cell r="BY111">
            <v>0</v>
          </cell>
          <cell r="BZ111">
            <v>18930000</v>
          </cell>
          <cell r="CA111">
            <v>0</v>
          </cell>
          <cell r="CB111" t="str">
            <v>PROILED</v>
          </cell>
          <cell r="CC111" t="str">
            <v>JUAN PABLO VIRGILIO</v>
          </cell>
          <cell r="CD111">
            <v>18000000</v>
          </cell>
          <cell r="CE111" t="str">
            <v>SI</v>
          </cell>
          <cell r="CF111">
            <v>0</v>
          </cell>
          <cell r="CG111">
            <v>0</v>
          </cell>
          <cell r="CH111">
            <v>0</v>
          </cell>
          <cell r="CI111" t="str">
            <v>ADMISIBLE</v>
          </cell>
          <cell r="CJ111" t="str">
            <v>SIN OBSERVACIONES DE ADMISIBILIDAD</v>
          </cell>
          <cell r="CK111" t="str">
            <v>CHEQUEAR CALCULO LUMINICO</v>
          </cell>
          <cell r="CL111">
            <v>0</v>
          </cell>
          <cell r="CM111">
            <v>0</v>
          </cell>
          <cell r="CN111" t="str">
            <v>NO</v>
          </cell>
          <cell r="CO111">
            <v>0</v>
          </cell>
          <cell r="CP111">
            <v>0</v>
          </cell>
          <cell r="CQ111" t="str">
            <v>NO</v>
          </cell>
          <cell r="CR111" t="str">
            <v>MIGUEL REBORIDO</v>
          </cell>
          <cell r="CS111" t="str">
            <v>1. ADJUNTAR CERTIFICADOS DE ESTUDIOS DEL EQUIPO DE TRABAJO  QUE JUSTIFIQUEN COMPETENCIAS PARA LA EJECUCIÓN DE ESTE PROYECTO. 
2. LA EMPRESA EJECUTORA SE REPITE EN EL 108 , 111 Y 102 . ADJUNTAR LA TOTALIDAD DE LOS CURRICULUMS DEL EQUIPO DE TRABAJO. 
3. SE REBAJA EL MONTO DEL ADMINISTRATIVO CONTABLE POR $300.000, YA QUE SE REPITE EN MAS DE 1 INICIATIVA N°102, 103, 108 Y 111, DEBE CAMBIAR AL COORDINADOR CONTABLE POR REPETIRSE EN OTRA INICIATIVA.
4. SE REBAJA EN EL ITEM DE DIFUSIÓN "SERVICIO DE COCTEL" DE $500.000 A $250.000</v>
          </cell>
          <cell r="CT111" t="str">
            <v>SITUACIONAL</v>
          </cell>
          <cell r="CU111" t="str">
            <v>Tamarugal</v>
          </cell>
          <cell r="CV111">
            <v>19060000</v>
          </cell>
          <cell r="CW111">
            <v>18380000</v>
          </cell>
          <cell r="CX111">
            <v>680000</v>
          </cell>
          <cell r="CY111">
            <v>0.72899999999999998</v>
          </cell>
          <cell r="CZ111" t="str">
            <v>ELEGIBLE</v>
          </cell>
          <cell r="DA111">
            <v>0</v>
          </cell>
          <cell r="DB111">
            <v>18380000</v>
          </cell>
          <cell r="DC111">
            <v>10000000</v>
          </cell>
          <cell r="DD111">
            <v>8380000</v>
          </cell>
          <cell r="DE111" t="str">
            <v>ADJUDICADO</v>
          </cell>
          <cell r="DF111">
            <v>0</v>
          </cell>
          <cell r="DG111" t="str">
            <v/>
          </cell>
          <cell r="DH111">
            <v>10000000</v>
          </cell>
          <cell r="DI111">
            <v>0</v>
          </cell>
          <cell r="DJ111" t="str">
            <v>ENTREGADO</v>
          </cell>
          <cell r="DK111">
            <v>0</v>
          </cell>
          <cell r="DL111">
            <v>0</v>
          </cell>
          <cell r="DM111">
            <v>0</v>
          </cell>
          <cell r="DN111">
            <v>103</v>
          </cell>
          <cell r="DO111" t="str">
            <v>ENTREGADO</v>
          </cell>
          <cell r="DP111">
            <v>0</v>
          </cell>
          <cell r="DQ111">
            <v>0</v>
          </cell>
        </row>
        <row r="112">
          <cell r="D112">
            <v>104</v>
          </cell>
          <cell r="E112" t="str">
            <v>74.758.400-1</v>
          </cell>
          <cell r="F112" t="str">
            <v>ILUMINEMOS LA SEGURIDAD DE LA JUNTA DE VECINOS PLAYA BRAVA N°14</v>
          </cell>
          <cell r="G112" t="str">
            <v>JUNTA DE VECINOS N 14 PLAYA BRAVA IQUIQUE</v>
          </cell>
          <cell r="H112" t="str">
            <v>HABILITADO</v>
          </cell>
          <cell r="I112" t="str">
            <v>Validada</v>
          </cell>
          <cell r="J112">
            <v>42865.531597222223</v>
          </cell>
          <cell r="K112">
            <v>43452</v>
          </cell>
          <cell r="L112" t="str">
            <v>DIRECTIVA VIGENTE</v>
          </cell>
          <cell r="M112" t="str">
            <v>OK</v>
          </cell>
          <cell r="N112" t="str">
            <v>OK</v>
          </cell>
          <cell r="O112">
            <v>0</v>
          </cell>
          <cell r="P112">
            <v>104</v>
          </cell>
          <cell r="Q112">
            <v>0</v>
          </cell>
          <cell r="R112" t="str">
            <v>PEDRO AGUIRRE CERDA 1888</v>
          </cell>
          <cell r="S112" t="str">
            <v>Iquique</v>
          </cell>
          <cell r="T112" t="str">
            <v>Iquique</v>
          </cell>
          <cell r="U112">
            <v>572430385</v>
          </cell>
          <cell r="V112">
            <v>97991420</v>
          </cell>
          <cell r="W112" t="str">
            <v>junt.vec.n14@hotmail.com</v>
          </cell>
          <cell r="X112">
            <v>0</v>
          </cell>
          <cell r="Y112">
            <v>42356</v>
          </cell>
          <cell r="Z112">
            <v>43452</v>
          </cell>
          <cell r="AA112">
            <v>41424</v>
          </cell>
          <cell r="AB112">
            <v>1260392847</v>
          </cell>
          <cell r="AC112" t="str">
            <v>Junta de vecinos N 14 Playa Brava Iquique</v>
          </cell>
          <cell r="AD112" t="str">
            <v>BANCO ESTADO DE CHILE</v>
          </cell>
          <cell r="AE112" t="str">
            <v>CUENTA DE AHORROS</v>
          </cell>
          <cell r="AF112">
            <v>0</v>
          </cell>
          <cell r="AG112" t="str">
            <v>HABILITADO</v>
          </cell>
          <cell r="AH112" t="str">
            <v>Norma Gomez Vergara</v>
          </cell>
          <cell r="AI112" t="str">
            <v>6.312.114-2</v>
          </cell>
          <cell r="AJ112" t="str">
            <v>Arturo del Rio 2816</v>
          </cell>
          <cell r="AK112">
            <v>572430385</v>
          </cell>
          <cell r="AL112">
            <v>97991420</v>
          </cell>
          <cell r="AM112" t="str">
            <v>junt.vec.n14@hotmail.com</v>
          </cell>
          <cell r="AN112" t="str">
            <v xml:space="preserve"> </v>
          </cell>
          <cell r="AO112" t="str">
            <v>NO</v>
          </cell>
          <cell r="AP112">
            <v>0</v>
          </cell>
          <cell r="AQ112" t="str">
            <v>HABILITADO</v>
          </cell>
          <cell r="AR112" t="str">
            <v xml:space="preserve">NORMA MIRIAM GOMEZ VERGARA </v>
          </cell>
          <cell r="AS112" t="str">
            <v>6.312.114-2</v>
          </cell>
          <cell r="AT112">
            <v>0</v>
          </cell>
          <cell r="AU112">
            <v>0</v>
          </cell>
          <cell r="AV112">
            <v>0</v>
          </cell>
          <cell r="AW112">
            <v>0</v>
          </cell>
          <cell r="AX112">
            <v>0</v>
          </cell>
          <cell r="AY112" t="str">
            <v>NO</v>
          </cell>
          <cell r="AZ112">
            <v>0</v>
          </cell>
          <cell r="BA112" t="str">
            <v>EDITH ALIAGA QUINTEROS</v>
          </cell>
          <cell r="BB112" t="str">
            <v>7.941.071-3</v>
          </cell>
          <cell r="BC112">
            <v>0</v>
          </cell>
          <cell r="BD112">
            <v>0</v>
          </cell>
          <cell r="BE112">
            <v>0</v>
          </cell>
          <cell r="BF112">
            <v>0</v>
          </cell>
          <cell r="BG112">
            <v>0</v>
          </cell>
          <cell r="BH112" t="str">
            <v>IQUIQUE</v>
          </cell>
          <cell r="BI112" t="str">
            <v>IQUIQUE</v>
          </cell>
          <cell r="BJ112" t="str">
            <v>IQUIQUE</v>
          </cell>
          <cell r="BK112">
            <v>0</v>
          </cell>
          <cell r="BL112">
            <v>0</v>
          </cell>
          <cell r="BM112" t="e">
            <v>#DIV/0!</v>
          </cell>
          <cell r="BN112" t="str">
            <v>NUEVO</v>
          </cell>
          <cell r="BO112" t="str">
            <v>SITUACIONAL</v>
          </cell>
          <cell r="BP112" t="str">
            <v>ILUMINACIÓN</v>
          </cell>
          <cell r="BQ112">
            <v>0</v>
          </cell>
          <cell r="BR112" t="str">
            <v>INGRESAR SOLO NUMERO DE CANTIDAD DE MESES A EJECUTAR</v>
          </cell>
          <cell r="BS112" t="str">
            <v>INGRESAR FECHA</v>
          </cell>
          <cell r="BT112" t="e">
            <v>#VALUE!</v>
          </cell>
          <cell r="BU112">
            <v>0</v>
          </cell>
          <cell r="BV112">
            <v>0</v>
          </cell>
          <cell r="BW112">
            <v>19890000</v>
          </cell>
          <cell r="BX112">
            <v>1000000</v>
          </cell>
          <cell r="BY112">
            <v>0</v>
          </cell>
          <cell r="BZ112">
            <v>20890000</v>
          </cell>
          <cell r="CA112">
            <v>0</v>
          </cell>
          <cell r="CB112" t="str">
            <v>PROILED</v>
          </cell>
          <cell r="CC112" t="str">
            <v>JUAN PABLO VIRGILIO</v>
          </cell>
          <cell r="CD112">
            <v>19060000</v>
          </cell>
          <cell r="CE112" t="str">
            <v>SI</v>
          </cell>
          <cell r="CF112">
            <v>0</v>
          </cell>
          <cell r="CG112">
            <v>0</v>
          </cell>
          <cell r="CH112">
            <v>0</v>
          </cell>
          <cell r="CI112" t="str">
            <v>ADMISIBLE</v>
          </cell>
          <cell r="CJ112" t="str">
            <v>SIN OBSERVACIONES DE ADMISIBILIDAD</v>
          </cell>
          <cell r="CK112" t="str">
            <v>CHEQUEAR CALCULO LUMINICO</v>
          </cell>
          <cell r="CL112">
            <v>0</v>
          </cell>
          <cell r="CM112">
            <v>0</v>
          </cell>
          <cell r="CN112" t="str">
            <v>NO</v>
          </cell>
          <cell r="CO112">
            <v>0</v>
          </cell>
          <cell r="CP112">
            <v>0</v>
          </cell>
          <cell r="CQ112" t="str">
            <v>NO</v>
          </cell>
          <cell r="CR112" t="str">
            <v>RENE LAMBERT</v>
          </cell>
          <cell r="CS112" t="str">
            <v>1- EMPRESA FIGURA EN LOS SGTES PROYECTOS N°104-105-113-114-115         
2- EN CADA UNO DE ESTOS NO PRESENTA CV DE LOS INSTALADORES                                
3- SOLO PRESENTA CV DE SU EMPRESA                                                                                            
4- DEBE MODIFICAR FECHA DE INICIO                                                                                                   
5- EL ADM CONTABLE DEBE CORREGIR EL VALOR MENSUAL DE 300.000 A 50.000                                                                                                                                                             
6- EL PROYECTO CONTEMPLA 6 MESES PERO INDICA EN C.GANTT 8 MESES                                                                                                                                                               
7- EL CALCULO LUMINICO NO PRESENTA FIRMA DEL PROFESIONAL                                                
8- EL ADM CONTABLE PARTICIPA DE LOS SGTES PROYECTOS 104 Y 115</v>
          </cell>
          <cell r="CT112" t="str">
            <v>SITUACIONAL</v>
          </cell>
          <cell r="CU112" t="str">
            <v>Iquique</v>
          </cell>
          <cell r="CV112">
            <v>19890000</v>
          </cell>
          <cell r="CW112">
            <v>0</v>
          </cell>
          <cell r="CX112">
            <v>19890000</v>
          </cell>
          <cell r="CY112">
            <v>0.63349999999999995</v>
          </cell>
          <cell r="CZ112" t="str">
            <v>NO ELEGIBLE</v>
          </cell>
          <cell r="DA112">
            <v>0</v>
          </cell>
          <cell r="DB112">
            <v>0</v>
          </cell>
          <cell r="DC112">
            <v>0</v>
          </cell>
          <cell r="DD112">
            <v>0</v>
          </cell>
          <cell r="DE112">
            <v>0</v>
          </cell>
          <cell r="DF112">
            <v>0</v>
          </cell>
          <cell r="DG112" t="str">
            <v/>
          </cell>
          <cell r="DH112" t="str">
            <v/>
          </cell>
          <cell r="DI112">
            <v>0</v>
          </cell>
          <cell r="DJ112">
            <v>0</v>
          </cell>
          <cell r="DK112">
            <v>0</v>
          </cell>
          <cell r="DL112">
            <v>0</v>
          </cell>
          <cell r="DM112">
            <v>0</v>
          </cell>
          <cell r="DN112">
            <v>104</v>
          </cell>
          <cell r="DO112" t="str">
            <v>NO ELEGIBLE</v>
          </cell>
          <cell r="DP112">
            <v>0</v>
          </cell>
          <cell r="DQ112">
            <v>0</v>
          </cell>
        </row>
        <row r="113">
          <cell r="D113">
            <v>105</v>
          </cell>
          <cell r="E113" t="str">
            <v>65.561.310-2</v>
          </cell>
          <cell r="F113" t="str">
            <v>ILUMINACIÓN Y SEGURIDAD PARA LOS POBLADORES</v>
          </cell>
          <cell r="G113" t="str">
            <v>JUNTA VECINAL N44 CARIQUIMA</v>
          </cell>
          <cell r="H113" t="str">
            <v>HABILITADO</v>
          </cell>
          <cell r="I113" t="str">
            <v>Validada</v>
          </cell>
          <cell r="J113">
            <v>42853.688888888886</v>
          </cell>
          <cell r="K113">
            <v>42908</v>
          </cell>
          <cell r="L113" t="str">
            <v>DIRECTIVA ESTÁ POR VENCER</v>
          </cell>
          <cell r="M113" t="str">
            <v>DIRECTIVA VENCE EL MES  6</v>
          </cell>
          <cell r="N113" t="str">
            <v>OK</v>
          </cell>
          <cell r="O113">
            <v>0</v>
          </cell>
          <cell r="P113">
            <v>105</v>
          </cell>
          <cell r="Q113">
            <v>0</v>
          </cell>
          <cell r="R113" t="str">
            <v>ESTACION PINTADOS 2470</v>
          </cell>
          <cell r="S113" t="str">
            <v>Iquique</v>
          </cell>
          <cell r="T113" t="str">
            <v>Iquique</v>
          </cell>
          <cell r="U113">
            <v>572481266</v>
          </cell>
          <cell r="V113">
            <v>996349815</v>
          </cell>
          <cell r="W113" t="str">
            <v>jv44cariquima@gmail.com</v>
          </cell>
          <cell r="X113">
            <v>0</v>
          </cell>
          <cell r="Y113">
            <v>41812</v>
          </cell>
          <cell r="Z113">
            <v>42908</v>
          </cell>
          <cell r="AA113">
            <v>33052</v>
          </cell>
          <cell r="AB113">
            <v>1365878729</v>
          </cell>
          <cell r="AC113" t="str">
            <v>JUNTA VECINAL N44 CARIQUIMA</v>
          </cell>
          <cell r="AD113" t="str">
            <v>BANCO ESTADO DE CHILE</v>
          </cell>
          <cell r="AE113" t="str">
            <v>CUENTA DE AHORROS</v>
          </cell>
          <cell r="AF113">
            <v>0</v>
          </cell>
          <cell r="AG113" t="str">
            <v>HABILITADO</v>
          </cell>
          <cell r="AH113" t="str">
            <v>JOSE FELIX VARGAS MONTOYA</v>
          </cell>
          <cell r="AI113" t="str">
            <v>9.562.159-7</v>
          </cell>
          <cell r="AJ113" t="str">
            <v>LAS CARPAS 2437</v>
          </cell>
          <cell r="AK113">
            <v>572481266</v>
          </cell>
          <cell r="AL113">
            <v>996349815</v>
          </cell>
          <cell r="AM113" t="str">
            <v>jose.vargas@e.vtr.cl</v>
          </cell>
          <cell r="AN113" t="str">
            <v xml:space="preserve"> </v>
          </cell>
          <cell r="AO113" t="str">
            <v>NO</v>
          </cell>
          <cell r="AP113">
            <v>0</v>
          </cell>
          <cell r="AQ113" t="str">
            <v>HABILITADO</v>
          </cell>
          <cell r="AR113" t="str">
            <v xml:space="preserve">JOSE FELIX VARGAS MONTOYA </v>
          </cell>
          <cell r="AS113" t="str">
            <v>9.582.159-7</v>
          </cell>
          <cell r="AT113">
            <v>0</v>
          </cell>
          <cell r="AU113">
            <v>0</v>
          </cell>
          <cell r="AV113">
            <v>0</v>
          </cell>
          <cell r="AW113">
            <v>0</v>
          </cell>
          <cell r="AX113">
            <v>0</v>
          </cell>
          <cell r="AY113" t="str">
            <v>SI</v>
          </cell>
          <cell r="AZ113" t="str">
            <v>105-108-110-111-112</v>
          </cell>
          <cell r="BA113" t="str">
            <v>EDITH ALIAGA QUINTEROS</v>
          </cell>
          <cell r="BB113" t="str">
            <v>7.941.071-3</v>
          </cell>
          <cell r="BC113">
            <v>0</v>
          </cell>
          <cell r="BD113">
            <v>0</v>
          </cell>
          <cell r="BE113">
            <v>0</v>
          </cell>
          <cell r="BF113">
            <v>0</v>
          </cell>
          <cell r="BG113">
            <v>0</v>
          </cell>
          <cell r="BH113" t="str">
            <v>IQUIQUE</v>
          </cell>
          <cell r="BI113" t="str">
            <v>IQUIQUE</v>
          </cell>
          <cell r="BJ113" t="str">
            <v>IQUIQUE</v>
          </cell>
          <cell r="BK113">
            <v>0</v>
          </cell>
          <cell r="BL113">
            <v>0</v>
          </cell>
          <cell r="BM113" t="e">
            <v>#DIV/0!</v>
          </cell>
          <cell r="BN113" t="str">
            <v>NUEVO</v>
          </cell>
          <cell r="BO113" t="str">
            <v>SITUACIONAL</v>
          </cell>
          <cell r="BP113" t="str">
            <v>ILUMINACIÓN</v>
          </cell>
          <cell r="BQ113">
            <v>0</v>
          </cell>
          <cell r="BR113" t="str">
            <v>INGRESAR SOLO NUMERO DE CANTIDAD DE MESES A EJECUTAR</v>
          </cell>
          <cell r="BS113" t="str">
            <v>INGRESAR FECHA</v>
          </cell>
          <cell r="BT113" t="e">
            <v>#VALUE!</v>
          </cell>
          <cell r="BU113">
            <v>0</v>
          </cell>
          <cell r="BV113">
            <v>0</v>
          </cell>
          <cell r="BW113">
            <v>18930000</v>
          </cell>
          <cell r="BX113">
            <v>0</v>
          </cell>
          <cell r="BY113">
            <v>0</v>
          </cell>
          <cell r="BZ113">
            <v>18930000</v>
          </cell>
          <cell r="CA113">
            <v>0</v>
          </cell>
          <cell r="CB113" t="str">
            <v>PROILED</v>
          </cell>
          <cell r="CC113">
            <v>0</v>
          </cell>
          <cell r="CD113">
            <v>18930000</v>
          </cell>
          <cell r="CE113" t="str">
            <v>SI</v>
          </cell>
          <cell r="CF113">
            <v>0</v>
          </cell>
          <cell r="CG113">
            <v>0</v>
          </cell>
          <cell r="CH113">
            <v>0</v>
          </cell>
          <cell r="CI113" t="str">
            <v>ADMISIBLE</v>
          </cell>
          <cell r="CJ113" t="str">
            <v>SIN OBSERVACIONES DE ADMISIBILIDAD</v>
          </cell>
          <cell r="CK113" t="str">
            <v>CHEQUEAR CALCULO LUMINICO</v>
          </cell>
          <cell r="CL113">
            <v>0</v>
          </cell>
          <cell r="CM113">
            <v>0</v>
          </cell>
          <cell r="CN113" t="str">
            <v>NO</v>
          </cell>
          <cell r="CO113">
            <v>0</v>
          </cell>
          <cell r="CP113">
            <v>0</v>
          </cell>
          <cell r="CQ113" t="str">
            <v>NO</v>
          </cell>
          <cell r="CR113" t="str">
            <v>RENE LAMBERT</v>
          </cell>
          <cell r="CS113" t="str">
            <v>1- EMPRESA FIGURA EN LOS SGTES PROYECTOS N°104-105-113-114-115         
2- EN CADA UNO DE ESTOS NO PRESENTA CV DE LOS INSTALADORES                                 
3- SOLO PRESENTA CV DE SU EMPRESA                                                                                           
4- DEBE MODIFICAR FECHA DE INICIO                                                                                                    
5- EL ADM CONTABLE DEBE CORREGIR EL VALOR MENSUAL DE $300.000 A $50.000                                                                                                                                                                  
6- AUNQUE LAS FOTOS SALGAN OSCURAS POR LA REALIDAD DEL ENTORNO, DEBERIA INDICAR A UBICACION DE LA FOTOGRAFIA PARA PODER COMPROBAR LA INFORMACION                                                                                                                                                        7- EL CALCULO LUMINICO NO PRESENTA FIRMA DEL PROFESIONAL                                        
8- EL ADM CONTABLE PARTICIPA DEL PROYECTO 105-104-113-115-114</v>
          </cell>
          <cell r="CT113" t="str">
            <v>SITUACIONAL</v>
          </cell>
          <cell r="CU113" t="str">
            <v>Iquique</v>
          </cell>
          <cell r="CV113">
            <v>18930000</v>
          </cell>
          <cell r="CW113">
            <v>0</v>
          </cell>
          <cell r="CX113">
            <v>18930000</v>
          </cell>
          <cell r="CY113">
            <v>0.63349999999999995</v>
          </cell>
          <cell r="CZ113" t="str">
            <v>NO ELEGIBLE</v>
          </cell>
          <cell r="DA113">
            <v>0</v>
          </cell>
          <cell r="DB113">
            <v>0</v>
          </cell>
          <cell r="DC113">
            <v>0</v>
          </cell>
          <cell r="DD113">
            <v>0</v>
          </cell>
          <cell r="DE113">
            <v>0</v>
          </cell>
          <cell r="DF113">
            <v>0</v>
          </cell>
          <cell r="DG113" t="str">
            <v/>
          </cell>
          <cell r="DH113" t="str">
            <v/>
          </cell>
          <cell r="DI113">
            <v>0</v>
          </cell>
          <cell r="DJ113">
            <v>0</v>
          </cell>
          <cell r="DK113">
            <v>0</v>
          </cell>
          <cell r="DL113">
            <v>0</v>
          </cell>
          <cell r="DM113">
            <v>0</v>
          </cell>
          <cell r="DN113">
            <v>105</v>
          </cell>
          <cell r="DO113" t="str">
            <v>ADMISIBLE</v>
          </cell>
          <cell r="DP113">
            <v>0</v>
          </cell>
          <cell r="DQ113">
            <v>0</v>
          </cell>
        </row>
        <row r="114">
          <cell r="D114">
            <v>106</v>
          </cell>
          <cell r="E114" t="str">
            <v>56.073.930-3</v>
          </cell>
          <cell r="F114" t="str">
            <v>MEJOR SEGURIDAD PARA NUESTRA JUNTA</v>
          </cell>
          <cell r="G114" t="str">
            <v>JUNTA DE VECINOS 18 DE SEPTIEMBRE</v>
          </cell>
          <cell r="H114" t="str">
            <v>HABILITADO</v>
          </cell>
          <cell r="I114" t="str">
            <v>Validada</v>
          </cell>
          <cell r="J114">
            <v>42864.466469907406</v>
          </cell>
          <cell r="K114">
            <v>43055</v>
          </cell>
          <cell r="L114" t="str">
            <v>DIRECTIVA ESTÁ POR VENCER</v>
          </cell>
          <cell r="M114" t="str">
            <v>DIRECTIVA VENCE EL MES  11</v>
          </cell>
          <cell r="N114" t="str">
            <v>OK</v>
          </cell>
          <cell r="O114">
            <v>0</v>
          </cell>
          <cell r="P114">
            <v>106</v>
          </cell>
          <cell r="Q114">
            <v>0</v>
          </cell>
          <cell r="R114" t="str">
            <v>RUY DIAZ 331</v>
          </cell>
          <cell r="S114" t="str">
            <v>Tamarugal</v>
          </cell>
          <cell r="T114" t="str">
            <v>Pica</v>
          </cell>
          <cell r="U114">
            <v>0</v>
          </cell>
          <cell r="V114">
            <v>99377465</v>
          </cell>
          <cell r="W114" t="str">
            <v>jjvv18septiembre@gmail.com</v>
          </cell>
          <cell r="X114">
            <v>0</v>
          </cell>
          <cell r="Y114">
            <v>41959</v>
          </cell>
          <cell r="Z114">
            <v>43055</v>
          </cell>
          <cell r="AA114">
            <v>41959</v>
          </cell>
          <cell r="AB114">
            <v>1365551118</v>
          </cell>
          <cell r="AC114" t="str">
            <v>JUNTA DE VECINOS 18 DE SEPTIEMBRE N15 DE PICA</v>
          </cell>
          <cell r="AD114" t="str">
            <v>BANCO ESTADO DE CHILE</v>
          </cell>
          <cell r="AE114" t="str">
            <v>CUENTA DE AHORROS</v>
          </cell>
          <cell r="AF114">
            <v>0</v>
          </cell>
          <cell r="AG114" t="str">
            <v>HABILITADO</v>
          </cell>
          <cell r="AH114" t="str">
            <v>MARA NOLFA CAYO CHAMACA</v>
          </cell>
          <cell r="AI114" t="str">
            <v>7.962.528-0</v>
          </cell>
          <cell r="AJ114" t="str">
            <v>RUY DIAZ POB 18 SEPTIEMBRE S/N PICA</v>
          </cell>
          <cell r="AK114">
            <v>0</v>
          </cell>
          <cell r="AL114">
            <v>999377465</v>
          </cell>
          <cell r="AM114" t="str">
            <v>maracayo1955@gmail.com</v>
          </cell>
          <cell r="AN114" t="str">
            <v xml:space="preserve"> </v>
          </cell>
          <cell r="AO114" t="str">
            <v>NO</v>
          </cell>
          <cell r="AP114">
            <v>0</v>
          </cell>
          <cell r="AQ114" t="str">
            <v>HABILITADO</v>
          </cell>
          <cell r="AR114" t="str">
            <v xml:space="preserve">MARA NOLFA CAYO CHAMACA </v>
          </cell>
          <cell r="AS114" t="str">
            <v>7.962.528-0</v>
          </cell>
          <cell r="AT114">
            <v>0</v>
          </cell>
          <cell r="AU114">
            <v>0</v>
          </cell>
          <cell r="AV114">
            <v>0</v>
          </cell>
          <cell r="AW114">
            <v>0</v>
          </cell>
          <cell r="AX114">
            <v>0</v>
          </cell>
          <cell r="AY114" t="str">
            <v>SI</v>
          </cell>
          <cell r="AZ114" t="str">
            <v>103-106-107-109-113-114-115</v>
          </cell>
          <cell r="BA114" t="str">
            <v>FERNANDO OLIVERO TAPIA</v>
          </cell>
          <cell r="BB114" t="str">
            <v>15.021.986-8</v>
          </cell>
          <cell r="BC114">
            <v>0</v>
          </cell>
          <cell r="BD114">
            <v>0</v>
          </cell>
          <cell r="BE114">
            <v>0</v>
          </cell>
          <cell r="BF114">
            <v>0</v>
          </cell>
          <cell r="BG114">
            <v>0</v>
          </cell>
          <cell r="BH114" t="str">
            <v>TAMARUGAL</v>
          </cell>
          <cell r="BI114" t="str">
            <v>PICA</v>
          </cell>
          <cell r="BJ114" t="str">
            <v xml:space="preserve">PICA </v>
          </cell>
          <cell r="BK114">
            <v>0</v>
          </cell>
          <cell r="BL114">
            <v>0</v>
          </cell>
          <cell r="BM114" t="e">
            <v>#DIV/0!</v>
          </cell>
          <cell r="BN114" t="str">
            <v>NUEVO</v>
          </cell>
          <cell r="BO114" t="str">
            <v>SITUACIONAL</v>
          </cell>
          <cell r="BP114" t="str">
            <v>ALARMAS</v>
          </cell>
          <cell r="BQ114">
            <v>0</v>
          </cell>
          <cell r="BR114" t="str">
            <v>INGRESAR SOLO NUMERO DE CANTIDAD DE MESES A EJECUTAR</v>
          </cell>
          <cell r="BS114" t="str">
            <v>INGRESAR FECHA</v>
          </cell>
          <cell r="BT114" t="e">
            <v>#VALUE!</v>
          </cell>
          <cell r="BU114">
            <v>0</v>
          </cell>
          <cell r="BV114">
            <v>0</v>
          </cell>
          <cell r="BW114">
            <v>8000000</v>
          </cell>
          <cell r="BX114">
            <v>0</v>
          </cell>
          <cell r="BY114">
            <v>0</v>
          </cell>
          <cell r="BZ114">
            <v>8000000</v>
          </cell>
          <cell r="CA114">
            <v>0</v>
          </cell>
          <cell r="CB114" t="str">
            <v>PROILED</v>
          </cell>
          <cell r="CC114" t="str">
            <v>JUAN PABLO VIRGILIO</v>
          </cell>
          <cell r="CD114">
            <v>8000000</v>
          </cell>
          <cell r="CE114" t="str">
            <v>NO</v>
          </cell>
          <cell r="CF114">
            <v>0</v>
          </cell>
          <cell r="CG114">
            <v>0</v>
          </cell>
          <cell r="CH114">
            <v>0</v>
          </cell>
          <cell r="CI114" t="str">
            <v>ADMISIBLE</v>
          </cell>
          <cell r="CJ114" t="str">
            <v>SIN OBSERVACIONES DE ADMISIBILIDAD</v>
          </cell>
          <cell r="CK114" t="str">
            <v>NO TIENE TRES COTIZACIONES</v>
          </cell>
          <cell r="CL114">
            <v>0</v>
          </cell>
          <cell r="CM114">
            <v>0</v>
          </cell>
          <cell r="CN114" t="str">
            <v>NO</v>
          </cell>
          <cell r="CO114">
            <v>0</v>
          </cell>
          <cell r="CP114">
            <v>0</v>
          </cell>
          <cell r="CQ114" t="str">
            <v>NO</v>
          </cell>
          <cell r="CR114" t="str">
            <v>RENE LAMBERT</v>
          </cell>
          <cell r="CS114" t="str">
            <v xml:space="preserve">1- DEBE CAMBIAR AL COORDINADOR CONTABLE POR REPETIRSE EN OTRA INICIATIVA.                                                                                                                        
2- DEBERA MODIFICAR FECHA DE INICIO                                                                                               
3- EL PROYECTO DURA 6 MESES, EL ADM.COBRA 300,000 X UN MES DEBERA MODIFCICAR EL VALOR MENSUAL  DE 300000 A 50000                                                                                                                             
4- NO PRESENTA CARTA DE COMPROMISO DE LAS INSTITUCIONES QUE NOMBRE (CARABINEROS DE PICA-SEGURIDAD MUNICIPALIDAD DE PICA)                                                 
5- NO DECLARA NI PRESENTA AL EQUIPO INSTALADOR O CERTIFICADO PARA ESTO NO ADJUNTANDO CV O CARTAS DE COMPROMISO, SOLO PRESENTA DOC DE LOS VECINOS QUE COLABORAN                                                                                                                                 6- EN CARTA GANTT EL DESARROLLO DEL PROYECTO SOLO CONSIDERA 4 MESES Y NO 6                                                                                                                                                                     
7- EN TODOS LOS PROYECTOS DE PROILED PRESENTA DOS COTIZACIONES PARA DIFUSION UNA POR LIENZO Y OTRA POR COCTEL, LO QUE SIGNIFICA MISMOS PROOVEEDORES DE SERVICIOS.
8. DE ADJUDICAR DEBE INGRESAR LAS COTIZACIONES DE LA INVERSIÓN, SEGÚN LO ACORDADO POR LA COMISIÓN DE ADMISIBILIDAD, AL MOMENTO PREVIO A LA FIRMA DE CONVENIO.
</v>
          </cell>
          <cell r="CT114" t="str">
            <v>SITUACIONAL</v>
          </cell>
          <cell r="CU114" t="str">
            <v>Tamarugal</v>
          </cell>
          <cell r="CV114">
            <v>8000000</v>
          </cell>
          <cell r="CW114">
            <v>8000000</v>
          </cell>
          <cell r="CX114">
            <v>0</v>
          </cell>
          <cell r="CY114">
            <v>0.69900000000000007</v>
          </cell>
          <cell r="CZ114" t="str">
            <v>ELEGIBLE</v>
          </cell>
          <cell r="DA114">
            <v>0</v>
          </cell>
          <cell r="DB114">
            <v>8000000</v>
          </cell>
          <cell r="DC114">
            <v>8000000</v>
          </cell>
          <cell r="DD114">
            <v>0</v>
          </cell>
          <cell r="DE114" t="str">
            <v>NO ADJUDICADO</v>
          </cell>
          <cell r="DF114">
            <v>0</v>
          </cell>
          <cell r="DG114" t="str">
            <v/>
          </cell>
          <cell r="DH114" t="str">
            <v/>
          </cell>
          <cell r="DI114">
            <v>0</v>
          </cell>
          <cell r="DJ114">
            <v>0</v>
          </cell>
          <cell r="DK114">
            <v>0</v>
          </cell>
          <cell r="DL114">
            <v>0</v>
          </cell>
          <cell r="DM114">
            <v>0</v>
          </cell>
          <cell r="DN114">
            <v>106</v>
          </cell>
          <cell r="DO114" t="str">
            <v>ELEGIBLE</v>
          </cell>
          <cell r="DP114">
            <v>0</v>
          </cell>
          <cell r="DQ114">
            <v>0</v>
          </cell>
        </row>
        <row r="115">
          <cell r="D115">
            <v>107</v>
          </cell>
          <cell r="E115" t="str">
            <v>75.355.800-4</v>
          </cell>
          <cell r="F115" t="str">
            <v>UNIDOS PARA LA SEGURIDAD JUNTA DE VECINOS LOS NARANJOS</v>
          </cell>
          <cell r="G115" t="str">
            <v>JUNTA DE VECINOS LOS NARANJOS</v>
          </cell>
          <cell r="H115" t="str">
            <v>HABILITADO</v>
          </cell>
          <cell r="I115" t="str">
            <v>Validada</v>
          </cell>
          <cell r="J115">
            <v>42824.493981481479</v>
          </cell>
          <cell r="K115">
            <v>42715</v>
          </cell>
          <cell r="L115" t="str">
            <v>DIRECTIVA VIGENTE</v>
          </cell>
          <cell r="M115" t="str">
            <v>OK</v>
          </cell>
          <cell r="N115" t="str">
            <v>OK</v>
          </cell>
          <cell r="O115">
            <v>0</v>
          </cell>
          <cell r="P115">
            <v>107</v>
          </cell>
          <cell r="Q115">
            <v>0</v>
          </cell>
          <cell r="R115" t="str">
            <v>LOS LIMONES 1</v>
          </cell>
          <cell r="S115" t="str">
            <v>Tamarugal</v>
          </cell>
          <cell r="T115" t="str">
            <v>Pica</v>
          </cell>
          <cell r="U115">
            <v>978878364</v>
          </cell>
          <cell r="V115">
            <v>978878364</v>
          </cell>
          <cell r="W115" t="str">
            <v>marbarreda@gmail.com</v>
          </cell>
          <cell r="X115">
            <v>0</v>
          </cell>
          <cell r="Y115">
            <v>41619</v>
          </cell>
          <cell r="Z115">
            <v>42715</v>
          </cell>
          <cell r="AA115">
            <v>35601</v>
          </cell>
          <cell r="AB115">
            <v>146194080</v>
          </cell>
          <cell r="AC115" t="str">
            <v>JUNTA DE VECINOS LOS NARANJOS</v>
          </cell>
          <cell r="AD115" t="str">
            <v>BANCO ESTADO DE CHILE</v>
          </cell>
          <cell r="AE115" t="str">
            <v>CUENTA DE AHORROS</v>
          </cell>
          <cell r="AF115">
            <v>0</v>
          </cell>
          <cell r="AG115" t="str">
            <v>HABILITADO</v>
          </cell>
          <cell r="AH115" t="str">
            <v>VICTOR MARIO BARREDA CAUTIN</v>
          </cell>
          <cell r="AI115" t="str">
            <v>10.220.938-9</v>
          </cell>
          <cell r="AJ115" t="str">
            <v>PASAJE LOS MANGOS 38</v>
          </cell>
          <cell r="AK115">
            <v>978878364</v>
          </cell>
          <cell r="AL115">
            <v>978878364</v>
          </cell>
          <cell r="AM115" t="str">
            <v>marbarreda@gmail.com</v>
          </cell>
          <cell r="AN115" t="str">
            <v xml:space="preserve"> </v>
          </cell>
          <cell r="AO115" t="str">
            <v>SI</v>
          </cell>
          <cell r="AP115">
            <v>115</v>
          </cell>
          <cell r="AQ115" t="str">
            <v>HABILITADO</v>
          </cell>
          <cell r="AR115" t="str">
            <v>VICTOR BARREDA CAUTIN</v>
          </cell>
          <cell r="AS115" t="str">
            <v>10.220.938-9</v>
          </cell>
          <cell r="AT115">
            <v>0</v>
          </cell>
          <cell r="AU115">
            <v>0</v>
          </cell>
          <cell r="AV115">
            <v>0</v>
          </cell>
          <cell r="AW115">
            <v>0</v>
          </cell>
          <cell r="AX115">
            <v>0</v>
          </cell>
          <cell r="AY115" t="str">
            <v>SI</v>
          </cell>
          <cell r="AZ115" t="str">
            <v>103-106-107-109-113-114-115</v>
          </cell>
          <cell r="BA115" t="str">
            <v>FERNANDO OLIVERO TAPIA</v>
          </cell>
          <cell r="BB115" t="str">
            <v>15.021.986-8</v>
          </cell>
          <cell r="BC115">
            <v>0</v>
          </cell>
          <cell r="BD115">
            <v>0</v>
          </cell>
          <cell r="BE115">
            <v>0</v>
          </cell>
          <cell r="BF115">
            <v>0</v>
          </cell>
          <cell r="BG115">
            <v>0</v>
          </cell>
          <cell r="BH115" t="str">
            <v>TAMARUGAL</v>
          </cell>
          <cell r="BI115" t="str">
            <v>PICA</v>
          </cell>
          <cell r="BJ115" t="str">
            <v xml:space="preserve">PICA </v>
          </cell>
          <cell r="BK115">
            <v>0</v>
          </cell>
          <cell r="BL115">
            <v>0</v>
          </cell>
          <cell r="BM115" t="e">
            <v>#DIV/0!</v>
          </cell>
          <cell r="BN115" t="str">
            <v>NUEVO</v>
          </cell>
          <cell r="BO115" t="str">
            <v>SITUACIONAL</v>
          </cell>
          <cell r="BP115" t="str">
            <v>ALARMAS</v>
          </cell>
          <cell r="BQ115">
            <v>0</v>
          </cell>
          <cell r="BR115" t="str">
            <v>INGRESAR SOLO NUMERO DE CANTIDAD DE MESES A EJECUTAR</v>
          </cell>
          <cell r="BS115" t="str">
            <v>INGRESAR FECHA</v>
          </cell>
          <cell r="BT115" t="e">
            <v>#VALUE!</v>
          </cell>
          <cell r="BU115">
            <v>0</v>
          </cell>
          <cell r="BV115">
            <v>0</v>
          </cell>
          <cell r="BW115">
            <v>8000000</v>
          </cell>
          <cell r="BX115">
            <v>0</v>
          </cell>
          <cell r="BY115">
            <v>0</v>
          </cell>
          <cell r="BZ115">
            <v>8000000</v>
          </cell>
          <cell r="CA115">
            <v>0</v>
          </cell>
          <cell r="CB115" t="str">
            <v>PROILED</v>
          </cell>
          <cell r="CC115" t="str">
            <v>JUAN PABLO VIRGILIO</v>
          </cell>
          <cell r="CD115">
            <v>8000000</v>
          </cell>
          <cell r="CE115" t="str">
            <v>NO</v>
          </cell>
          <cell r="CF115">
            <v>0</v>
          </cell>
          <cell r="CG115">
            <v>0</v>
          </cell>
          <cell r="CH115">
            <v>0</v>
          </cell>
          <cell r="CI115" t="str">
            <v>ADMISIBLE</v>
          </cell>
          <cell r="CJ115" t="str">
            <v>SIN OBSERVACIONES DE ADMISIBILIDAD</v>
          </cell>
          <cell r="CK115" t="str">
            <v>NO TIENE TRES COTIZACIONES</v>
          </cell>
          <cell r="CL115">
            <v>0</v>
          </cell>
          <cell r="CM115">
            <v>0</v>
          </cell>
          <cell r="CN115" t="str">
            <v>NO</v>
          </cell>
          <cell r="CO115">
            <v>0</v>
          </cell>
          <cell r="CP115">
            <v>0</v>
          </cell>
          <cell r="CQ115" t="str">
            <v>SI</v>
          </cell>
          <cell r="CR115" t="str">
            <v>RENE LAMBERT</v>
          </cell>
          <cell r="CS115" t="str">
            <v>1- EL ADM.CONTABLE APARECE EN OTROS PROYECTO  DONDE FIGURE LA EMPRESA PROILED     106-107                                                                                                                              
2- DEBERA MODIFICAR TIEMPOS DE EJECUCION DICE 6 PERO NOMBRA SOLO 2                                                                                               
3- EL PROYECTO DURA 6 MESES, EL ADM.COBRA 300,000 X UN MES DEBERA MODIFCICAR EL VALOR MENSUAL  DE 300000 A 50000                                                                                                                              
4- NO PRESENTA CARTA DE COMPROMISO DE LAS INSTITUCIONES QUE NOMBRE (CARABINEROS DE PICA-SEGURIDAD MUNICIPALIDAD DE PICA)                                                
5- NO DECLARA NI PRESENTA AL EQUIPO INSTALADOR O CERTIFICADO PARA ESTO NO ADJUNTANDO CV O CARTAS DE COMPROMISO, SOLO PRESENTA DOC DE LOS VECINOS QUE COLABORAN                                                                                                                                    6- CANTIDAD DE BENEFICIARIOS DIRECTO 1200 LUEGO SOLO DISTINGUE A 75                           
7- EN TODOS LOS PROYECTOS DE PROILED PRESENTA DOS COTIZACIONES PARA DIFUSION UNA POR LIENZO Y OTRA POR COCTEL, LO QUE SIGNIFICA MISMOS PROOVEEDORES DE SERVICIOS.
8. DE ADJUDICAR DEBE INGRESAR LAS COTIZACIONES DE LA INVERSIÓN, SEGÚN LO ACORDADO POR LA COMISIÓN DE ADMISIBILIDAD, AL MOMENTO PREVIO A LA FIRMA DE CONVENIO.</v>
          </cell>
          <cell r="CT115" t="str">
            <v>SITUACIONAL</v>
          </cell>
          <cell r="CU115" t="str">
            <v>Tamarugal</v>
          </cell>
          <cell r="CV115">
            <v>8000000</v>
          </cell>
          <cell r="CW115">
            <v>0</v>
          </cell>
          <cell r="CX115">
            <v>8000000</v>
          </cell>
          <cell r="CY115">
            <v>0.60650000000000004</v>
          </cell>
          <cell r="CZ115" t="str">
            <v>NO ELEGIBLE</v>
          </cell>
          <cell r="DA115">
            <v>0</v>
          </cell>
          <cell r="DB115">
            <v>0</v>
          </cell>
          <cell r="DC115">
            <v>0</v>
          </cell>
          <cell r="DD115">
            <v>0</v>
          </cell>
          <cell r="DE115">
            <v>0</v>
          </cell>
          <cell r="DF115">
            <v>0</v>
          </cell>
          <cell r="DG115" t="str">
            <v/>
          </cell>
          <cell r="DH115" t="str">
            <v/>
          </cell>
          <cell r="DI115">
            <v>0</v>
          </cell>
          <cell r="DJ115">
            <v>0</v>
          </cell>
          <cell r="DK115">
            <v>0</v>
          </cell>
          <cell r="DL115">
            <v>0</v>
          </cell>
          <cell r="DM115">
            <v>0</v>
          </cell>
          <cell r="DN115">
            <v>107</v>
          </cell>
          <cell r="DO115" t="str">
            <v>ADMISIBLE</v>
          </cell>
          <cell r="DP115">
            <v>0</v>
          </cell>
          <cell r="DQ115">
            <v>0</v>
          </cell>
        </row>
        <row r="116">
          <cell r="D116">
            <v>108</v>
          </cell>
          <cell r="E116" t="str">
            <v>65.423.820-0</v>
          </cell>
          <cell r="F116" t="str">
            <v>ILUMINACIÓN SOLAR PARA CONDOMINIO SOCIAL OASIS DE ALTO MOLLE</v>
          </cell>
          <cell r="G116" t="str">
            <v>CONDOMINIO OASIS DE ALTO MOLLE</v>
          </cell>
          <cell r="H116" t="str">
            <v>HABILITADO</v>
          </cell>
          <cell r="I116" t="str">
            <v>Validada</v>
          </cell>
          <cell r="J116">
            <v>42845.504178240742</v>
          </cell>
          <cell r="K116">
            <v>42464</v>
          </cell>
          <cell r="L116" t="str">
            <v>DIRECTIVA VIGENTE</v>
          </cell>
          <cell r="M116" t="str">
            <v>OK</v>
          </cell>
          <cell r="N116" t="str">
            <v>OK</v>
          </cell>
          <cell r="O116">
            <v>0</v>
          </cell>
          <cell r="P116">
            <v>108</v>
          </cell>
          <cell r="Q116">
            <v>0</v>
          </cell>
          <cell r="R116" t="str">
            <v>Av. Las Parcelas N° 4014</v>
          </cell>
          <cell r="S116" t="str">
            <v>Iquique</v>
          </cell>
          <cell r="T116" t="str">
            <v>Alto Hospicio</v>
          </cell>
          <cell r="U116">
            <v>0</v>
          </cell>
          <cell r="V116">
            <v>992721895</v>
          </cell>
          <cell r="W116" t="str">
            <v>condominio.oasis.dealtomolle@gmail.com</v>
          </cell>
          <cell r="X116">
            <v>0</v>
          </cell>
          <cell r="Y116">
            <v>41582</v>
          </cell>
          <cell r="Z116">
            <v>42464</v>
          </cell>
          <cell r="AA116">
            <v>38921</v>
          </cell>
          <cell r="AB116">
            <v>1860240773</v>
          </cell>
          <cell r="AC116" t="str">
            <v>Condominio Oasis de Alto Molle</v>
          </cell>
          <cell r="AD116" t="str">
            <v>BANCO ESTADO DE CHILE</v>
          </cell>
          <cell r="AE116" t="str">
            <v>CUENTA DE AHORROS</v>
          </cell>
          <cell r="AF116">
            <v>0</v>
          </cell>
          <cell r="AG116" t="str">
            <v>HABILITADO</v>
          </cell>
          <cell r="AH116" t="str">
            <v>Patricia Angelica Rojas Ramos</v>
          </cell>
          <cell r="AI116" t="str">
            <v>9.892.947-9</v>
          </cell>
          <cell r="AJ116" t="str">
            <v>Av. Las Parcelas N° 4014 casa E-12</v>
          </cell>
          <cell r="AK116">
            <v>0</v>
          </cell>
          <cell r="AL116">
            <v>992721895</v>
          </cell>
          <cell r="AM116" t="str">
            <v>vaitiare09jara@gmail.com</v>
          </cell>
          <cell r="AN116" t="str">
            <v xml:space="preserve"> </v>
          </cell>
          <cell r="AO116" t="str">
            <v>NO</v>
          </cell>
          <cell r="AP116">
            <v>0</v>
          </cell>
          <cell r="AQ116" t="str">
            <v>HABILITADO</v>
          </cell>
          <cell r="AR116" t="str">
            <v>PATRICIA ANGELICA ROJAS RAMOS</v>
          </cell>
          <cell r="AS116" t="str">
            <v>9.892.947-9</v>
          </cell>
          <cell r="AT116">
            <v>0</v>
          </cell>
          <cell r="AU116">
            <v>0</v>
          </cell>
          <cell r="AV116">
            <v>0</v>
          </cell>
          <cell r="AW116">
            <v>0</v>
          </cell>
          <cell r="AX116">
            <v>0</v>
          </cell>
          <cell r="AY116" t="str">
            <v>SI</v>
          </cell>
          <cell r="AZ116" t="str">
            <v>105-108-110-111-112</v>
          </cell>
          <cell r="BA116" t="str">
            <v>EDITH ALIAGA QUINTEROS</v>
          </cell>
          <cell r="BB116" t="str">
            <v>7.941.071-3</v>
          </cell>
          <cell r="BC116">
            <v>0</v>
          </cell>
          <cell r="BD116">
            <v>0</v>
          </cell>
          <cell r="BE116">
            <v>0</v>
          </cell>
          <cell r="BF116">
            <v>0</v>
          </cell>
          <cell r="BG116">
            <v>0</v>
          </cell>
          <cell r="BH116" t="str">
            <v>IQUIQUE</v>
          </cell>
          <cell r="BI116" t="str">
            <v>ALTO HOSPICIO</v>
          </cell>
          <cell r="BJ116">
            <v>0</v>
          </cell>
          <cell r="BK116">
            <v>0</v>
          </cell>
          <cell r="BL116">
            <v>0</v>
          </cell>
          <cell r="BM116" t="e">
            <v>#DIV/0!</v>
          </cell>
          <cell r="BN116" t="str">
            <v>NUEVO</v>
          </cell>
          <cell r="BO116" t="str">
            <v>SITUACIONAL</v>
          </cell>
          <cell r="BP116" t="str">
            <v>ILUMINACIÓN</v>
          </cell>
          <cell r="BQ116">
            <v>0</v>
          </cell>
          <cell r="BR116" t="str">
            <v>INGRESAR SOLO NUMERO DE CANTIDAD DE MESES A EJECUTAR</v>
          </cell>
          <cell r="BS116" t="str">
            <v>INGRESAR FECHA</v>
          </cell>
          <cell r="BT116" t="e">
            <v>#VALUE!</v>
          </cell>
          <cell r="BU116" t="str">
            <v>SE INSTALARAN LUMINARIAS SOLARES DE PANEL FOTOVOLTAICO LED, PARA FORTALECER LA SEGURIDAD INTERNA DEL CONDOMINIO OASIS DE ALTO MOLLE</v>
          </cell>
          <cell r="BV116">
            <v>0</v>
          </cell>
          <cell r="BW116">
            <v>18930000</v>
          </cell>
          <cell r="BX116">
            <v>0</v>
          </cell>
          <cell r="BY116">
            <v>0</v>
          </cell>
          <cell r="BZ116">
            <v>18930000</v>
          </cell>
          <cell r="CA116">
            <v>0</v>
          </cell>
          <cell r="CB116" t="str">
            <v>PROILED</v>
          </cell>
          <cell r="CC116" t="str">
            <v>JUAN PABLO VIRGILIO</v>
          </cell>
          <cell r="CD116">
            <v>18000000</v>
          </cell>
          <cell r="CE116" t="str">
            <v>SI</v>
          </cell>
          <cell r="CF116">
            <v>0</v>
          </cell>
          <cell r="CG116">
            <v>0</v>
          </cell>
          <cell r="CH116">
            <v>0</v>
          </cell>
          <cell r="CI116" t="str">
            <v>ADMISIBLE</v>
          </cell>
          <cell r="CJ116" t="str">
            <v>SIN OBSERVACIONES DE ADMISIBILIDAD</v>
          </cell>
          <cell r="CK116" t="str">
            <v>CHEQUEAR CALCULO LUMINICO</v>
          </cell>
          <cell r="CL116">
            <v>0</v>
          </cell>
          <cell r="CM116">
            <v>0</v>
          </cell>
          <cell r="CN116" t="str">
            <v>NO</v>
          </cell>
          <cell r="CO116">
            <v>0</v>
          </cell>
          <cell r="CP116">
            <v>0</v>
          </cell>
          <cell r="CQ116" t="str">
            <v>NO</v>
          </cell>
          <cell r="CR116" t="str">
            <v>MIGUEL REBORIDO</v>
          </cell>
          <cell r="CS116" t="str">
            <v>1. PRESENTAR LOS CURRICULUMS DEL EQUIPO DE TRABAJO FIRMADOS JUNTO A SUS CERTIFICADOS DE ESTUDIOS. 
2. ADJUNTAR FOTOS  REFERENCIALES DEL LUGAR QUE JUSTIFIQUE LA INSTALACIÓN DE LUMINARIAS. 
3. SE REBAJA EL MONTO DEL ADMINISTRATIVO CONTABLE POR $300.000, YA QUE SE REPITE EN MAS DE 1 INICIATIVA N°102, 103, 108 Y 111, DEBE CAMBIAR AL COORDINADOR CONTABLE POR REPETIRSE EN OTRA INICIATIVA.
4. SE REBAJA EN EL ITEM DE DIFUSIÓN "SERVICIO DE COCTEL" DE $500.000 A $250.000</v>
          </cell>
          <cell r="CT116" t="str">
            <v>SITUACIONAL</v>
          </cell>
          <cell r="CU116" t="str">
            <v>Iquique</v>
          </cell>
          <cell r="CV116">
            <v>18930000</v>
          </cell>
          <cell r="CW116">
            <v>18380000</v>
          </cell>
          <cell r="CX116">
            <v>550000</v>
          </cell>
          <cell r="CY116">
            <v>0.71899999999999997</v>
          </cell>
          <cell r="CZ116" t="str">
            <v>ELEGIBLE</v>
          </cell>
          <cell r="DA116">
            <v>0</v>
          </cell>
          <cell r="DB116">
            <v>18380000</v>
          </cell>
          <cell r="DC116">
            <v>18380000</v>
          </cell>
          <cell r="DD116">
            <v>0</v>
          </cell>
          <cell r="DE116" t="str">
            <v>NO ADJUDICADO</v>
          </cell>
          <cell r="DF116">
            <v>0</v>
          </cell>
          <cell r="DG116" t="str">
            <v/>
          </cell>
          <cell r="DH116" t="str">
            <v/>
          </cell>
          <cell r="DI116">
            <v>0</v>
          </cell>
          <cell r="DJ116">
            <v>0</v>
          </cell>
          <cell r="DK116">
            <v>0</v>
          </cell>
          <cell r="DL116">
            <v>0</v>
          </cell>
          <cell r="DM116">
            <v>0</v>
          </cell>
          <cell r="DN116">
            <v>108</v>
          </cell>
          <cell r="DO116" t="str">
            <v>ELEGIBLE</v>
          </cell>
          <cell r="DP116">
            <v>0</v>
          </cell>
          <cell r="DQ116">
            <v>0</v>
          </cell>
        </row>
        <row r="117">
          <cell r="D117">
            <v>109</v>
          </cell>
          <cell r="E117" t="str">
            <v>74.816.600-9</v>
          </cell>
          <cell r="F117" t="str">
            <v>SEGURIDAD PARA EL ADULTO MAYOR</v>
          </cell>
          <cell r="G117" t="str">
            <v>CENTRO SOCIAL DEL ADULTO MAYOR GERMAN RIVEROS</v>
          </cell>
          <cell r="H117" t="str">
            <v>HABILITADO</v>
          </cell>
          <cell r="I117" t="str">
            <v>Validada</v>
          </cell>
          <cell r="J117">
            <v>42885.447094907409</v>
          </cell>
          <cell r="K117">
            <v>43312</v>
          </cell>
          <cell r="L117" t="str">
            <v>DIRECTIVA VIGENTE</v>
          </cell>
          <cell r="M117" t="str">
            <v>OK</v>
          </cell>
          <cell r="N117" t="str">
            <v>OK</v>
          </cell>
          <cell r="O117">
            <v>0</v>
          </cell>
          <cell r="P117">
            <v>109</v>
          </cell>
          <cell r="Q117">
            <v>0</v>
          </cell>
          <cell r="R117" t="str">
            <v>BELLAVISTA S/N, MATILLA</v>
          </cell>
          <cell r="S117" t="str">
            <v>Tamarugal</v>
          </cell>
          <cell r="T117" t="str">
            <v>Pica</v>
          </cell>
          <cell r="U117">
            <v>0</v>
          </cell>
          <cell r="V117">
            <v>56988600242</v>
          </cell>
          <cell r="W117" t="str">
            <v>camgrmatilla@gmail.com</v>
          </cell>
          <cell r="X117">
            <v>0</v>
          </cell>
          <cell r="Y117">
            <v>42216</v>
          </cell>
          <cell r="Z117">
            <v>43312</v>
          </cell>
          <cell r="AA117">
            <v>36159</v>
          </cell>
          <cell r="AB117">
            <v>1260290386</v>
          </cell>
          <cell r="AC117" t="str">
            <v>CENTRO SOCIAL DEL ADULTO MAYOR GERMAN RIVEROS</v>
          </cell>
          <cell r="AD117" t="str">
            <v>BANCO ESTADO DE CHILE</v>
          </cell>
          <cell r="AE117" t="str">
            <v>CUENTA DE AHORROS</v>
          </cell>
          <cell r="AF117">
            <v>0</v>
          </cell>
          <cell r="AG117" t="str">
            <v>HABILITADO</v>
          </cell>
          <cell r="AH117" t="str">
            <v>DANIEL ANTONIO SALAZAR PALAPE</v>
          </cell>
          <cell r="AI117" t="str">
            <v>4.617.536-0</v>
          </cell>
          <cell r="AJ117" t="str">
            <v>RANCAGUA S/N</v>
          </cell>
          <cell r="AK117">
            <v>0</v>
          </cell>
          <cell r="AL117">
            <v>56988600242</v>
          </cell>
          <cell r="AM117" t="str">
            <v>danielsalazar1940@gmail.com</v>
          </cell>
          <cell r="AN117" t="str">
            <v xml:space="preserve"> </v>
          </cell>
          <cell r="AO117" t="str">
            <v>NO</v>
          </cell>
          <cell r="AP117">
            <v>0</v>
          </cell>
          <cell r="AQ117" t="str">
            <v>HABILITADO</v>
          </cell>
          <cell r="AR117" t="str">
            <v>DANIEL SALAZAR PALAPE</v>
          </cell>
          <cell r="AS117" t="str">
            <v>4.617.536-0</v>
          </cell>
          <cell r="AT117">
            <v>0</v>
          </cell>
          <cell r="AU117">
            <v>0</v>
          </cell>
          <cell r="AV117">
            <v>0</v>
          </cell>
          <cell r="AW117">
            <v>0</v>
          </cell>
          <cell r="AX117">
            <v>0</v>
          </cell>
          <cell r="AY117" t="str">
            <v>SI</v>
          </cell>
          <cell r="AZ117" t="str">
            <v>103-106-107-109-113-114-115</v>
          </cell>
          <cell r="BA117" t="str">
            <v>FERNANDO OLIVERO TAPIA</v>
          </cell>
          <cell r="BB117" t="str">
            <v>15.021.986-8</v>
          </cell>
          <cell r="BC117">
            <v>0</v>
          </cell>
          <cell r="BD117">
            <v>0</v>
          </cell>
          <cell r="BE117">
            <v>0</v>
          </cell>
          <cell r="BF117">
            <v>0</v>
          </cell>
          <cell r="BG117">
            <v>0</v>
          </cell>
          <cell r="BH117" t="str">
            <v>TAMARUGAL</v>
          </cell>
          <cell r="BI117" t="str">
            <v>PICA</v>
          </cell>
          <cell r="BJ117">
            <v>0</v>
          </cell>
          <cell r="BK117">
            <v>0</v>
          </cell>
          <cell r="BL117">
            <v>0</v>
          </cell>
          <cell r="BM117" t="e">
            <v>#DIV/0!</v>
          </cell>
          <cell r="BN117" t="str">
            <v>NUEVO</v>
          </cell>
          <cell r="BO117" t="str">
            <v>SITUACIONAL</v>
          </cell>
          <cell r="BP117" t="str">
            <v>ALARMAS</v>
          </cell>
          <cell r="BQ117">
            <v>0</v>
          </cell>
          <cell r="BR117" t="str">
            <v>INGRESAR SOLO NUMERO DE CANTIDAD DE MESES A EJECUTAR</v>
          </cell>
          <cell r="BS117" t="str">
            <v>INGRESAR FECHA</v>
          </cell>
          <cell r="BT117" t="e">
            <v>#VALUE!</v>
          </cell>
          <cell r="BU117" t="str">
            <v>INSTALACION DE UN SISTEMA DE ALARMAS SOLARES COMUNITARIAS UBICADAS ESTRATEGICAMENTE EN LAS CASAS DEL CENTRO SOCIAL DEL ADULTO MAYOR GERMAN RIVEROS</v>
          </cell>
          <cell r="BV117">
            <v>0</v>
          </cell>
          <cell r="BW117">
            <v>8000000</v>
          </cell>
          <cell r="BX117">
            <v>0</v>
          </cell>
          <cell r="BY117">
            <v>0</v>
          </cell>
          <cell r="BZ117">
            <v>8000000</v>
          </cell>
          <cell r="CA117">
            <v>0</v>
          </cell>
          <cell r="CB117" t="str">
            <v>PROILED</v>
          </cell>
          <cell r="CC117" t="str">
            <v>JUAN PABLO VIRGILIO</v>
          </cell>
          <cell r="CD117">
            <v>8000000</v>
          </cell>
          <cell r="CE117" t="str">
            <v>NO</v>
          </cell>
          <cell r="CF117">
            <v>0</v>
          </cell>
          <cell r="CG117">
            <v>0</v>
          </cell>
          <cell r="CH117">
            <v>0</v>
          </cell>
          <cell r="CI117" t="str">
            <v>ADMISIBLE</v>
          </cell>
          <cell r="CJ117" t="str">
            <v>SIN OBSERVACIONES DE ADMISIBILIDAD</v>
          </cell>
          <cell r="CK117" t="str">
            <v>NO TIENE TRES COTIZACIONES</v>
          </cell>
          <cell r="CL117">
            <v>0</v>
          </cell>
          <cell r="CM117">
            <v>0</v>
          </cell>
          <cell r="CN117" t="str">
            <v>NO</v>
          </cell>
          <cell r="CO117">
            <v>0</v>
          </cell>
          <cell r="CP117">
            <v>0</v>
          </cell>
          <cell r="CQ117" t="str">
            <v>NO</v>
          </cell>
          <cell r="CR117" t="str">
            <v>MIGUEL REBORIDO</v>
          </cell>
          <cell r="CS117" t="str">
            <v>1. PRESENTAR CURRICULUMS FIRMADOS DEL EQUIPO DE TRABAJO ASÍ COMO CERTIFICADOS QUE LOS RESPALDEN. 
2. AJUSTAR MONTO SOLICITADO AL GORE ANEXO 1 AL MÁXIMO PERMITIDO EN ESTA CATEGORÍA.  
3. NO DEJA EVIDENCIA DEL EQUIPO QUE INSTALARÁ LAS ALARMAS PARA UNA CORRECTA EJECUCIÓN DEL PROYECTO. 
4. DEBE CAMBIAR AL COORDINADOR CONTABLE POR REPETIRSE EN OTRA INICIATIVA.
5. DE ADJUDICAR DEBE INGRESAR LAS COTIZACIONES DE LA INVERSIÓN, SEGÚN LO ACORDADO POR LA COMISIÓN DE ADMISIBILIDAD, AL MOMENTO PREVIO A LA FIRMA DE CONVENIO.</v>
          </cell>
          <cell r="CT117" t="str">
            <v>SITUACIONAL</v>
          </cell>
          <cell r="CU117" t="str">
            <v>Tamarugal</v>
          </cell>
          <cell r="CV117">
            <v>8000000</v>
          </cell>
          <cell r="CW117">
            <v>8000000</v>
          </cell>
          <cell r="CX117">
            <v>0</v>
          </cell>
          <cell r="CY117">
            <v>0.69650000000000012</v>
          </cell>
          <cell r="CZ117" t="str">
            <v>ELEGIBLE</v>
          </cell>
          <cell r="DA117">
            <v>0</v>
          </cell>
          <cell r="DB117">
            <v>8000000</v>
          </cell>
          <cell r="DC117">
            <v>8000000</v>
          </cell>
          <cell r="DD117">
            <v>0</v>
          </cell>
          <cell r="DE117" t="str">
            <v>NO ADJUDICADO</v>
          </cell>
          <cell r="DF117">
            <v>0</v>
          </cell>
          <cell r="DG117" t="str">
            <v/>
          </cell>
          <cell r="DH117" t="str">
            <v/>
          </cell>
          <cell r="DI117">
            <v>0</v>
          </cell>
          <cell r="DJ117">
            <v>0</v>
          </cell>
          <cell r="DK117">
            <v>0</v>
          </cell>
          <cell r="DL117">
            <v>0</v>
          </cell>
          <cell r="DM117">
            <v>0</v>
          </cell>
          <cell r="DN117">
            <v>109</v>
          </cell>
          <cell r="DO117" t="str">
            <v>NO ADJUDICADO</v>
          </cell>
          <cell r="DP117">
            <v>0</v>
          </cell>
          <cell r="DQ117">
            <v>0</v>
          </cell>
        </row>
        <row r="118">
          <cell r="D118">
            <v>110</v>
          </cell>
          <cell r="E118" t="str">
            <v>65.758.150-k</v>
          </cell>
          <cell r="F118" t="str">
            <v>ILUMINANDO NUESTRO ATARDECER</v>
          </cell>
          <cell r="G118" t="str">
            <v>CLUB ADULTO MAYOR ATARDECERES DE PICA</v>
          </cell>
          <cell r="H118" t="str">
            <v>HABILITADO</v>
          </cell>
          <cell r="I118" t="str">
            <v>Validada</v>
          </cell>
          <cell r="J118">
            <v>42835.537743055553</v>
          </cell>
          <cell r="K118">
            <v>43533</v>
          </cell>
          <cell r="L118" t="str">
            <v>DIRECTIVA VIGENTE</v>
          </cell>
          <cell r="M118" t="str">
            <v>OK</v>
          </cell>
          <cell r="N118" t="str">
            <v>OK</v>
          </cell>
          <cell r="O118">
            <v>0</v>
          </cell>
          <cell r="P118">
            <v>110</v>
          </cell>
          <cell r="Q118">
            <v>0</v>
          </cell>
          <cell r="R118" t="str">
            <v>BALMACEDA 380</v>
          </cell>
          <cell r="S118" t="str">
            <v>Tamarugal</v>
          </cell>
          <cell r="T118" t="str">
            <v>Iquique</v>
          </cell>
          <cell r="U118">
            <v>0</v>
          </cell>
          <cell r="V118">
            <v>996124658</v>
          </cell>
          <cell r="W118" t="str">
            <v>memogarrido@gmail.com</v>
          </cell>
          <cell r="X118">
            <v>0</v>
          </cell>
          <cell r="Y118">
            <v>42438</v>
          </cell>
          <cell r="Z118">
            <v>43533</v>
          </cell>
          <cell r="AA118">
            <v>38950</v>
          </cell>
          <cell r="AB118">
            <v>1366017522</v>
          </cell>
          <cell r="AC118" t="str">
            <v>CLUB ADULTO MAYOR ATARDECERES DE PICA</v>
          </cell>
          <cell r="AD118" t="str">
            <v>BANCO ESTADO DE CHILE</v>
          </cell>
          <cell r="AE118" t="str">
            <v>CUENTA DE AHORROS</v>
          </cell>
          <cell r="AF118">
            <v>0</v>
          </cell>
          <cell r="AG118" t="str">
            <v>HABILITADO</v>
          </cell>
          <cell r="AH118" t="str">
            <v>JOSE GUILLERMO GARRIDO GUAJARDO</v>
          </cell>
          <cell r="AI118" t="str">
            <v>5.304.266-K</v>
          </cell>
          <cell r="AJ118" t="str">
            <v>RUY DIAZ 82 PICA</v>
          </cell>
          <cell r="AK118">
            <v>0</v>
          </cell>
          <cell r="AL118">
            <v>996124658</v>
          </cell>
          <cell r="AM118" t="str">
            <v>memogarrido@gmail.com</v>
          </cell>
          <cell r="AN118" t="str">
            <v xml:space="preserve"> </v>
          </cell>
          <cell r="AO118" t="str">
            <v>NO</v>
          </cell>
          <cell r="AP118">
            <v>0</v>
          </cell>
          <cell r="AQ118" t="str">
            <v>HABILITADO</v>
          </cell>
          <cell r="AR118" t="str">
            <v xml:space="preserve">JOSE GUILLERMO GARRIDO GUAJARDO </v>
          </cell>
          <cell r="AS118" t="str">
            <v>5.304.266-K</v>
          </cell>
          <cell r="AT118">
            <v>0</v>
          </cell>
          <cell r="AU118">
            <v>0</v>
          </cell>
          <cell r="AV118">
            <v>0</v>
          </cell>
          <cell r="AW118">
            <v>0</v>
          </cell>
          <cell r="AX118">
            <v>0</v>
          </cell>
          <cell r="AY118" t="str">
            <v>SI</v>
          </cell>
          <cell r="AZ118" t="str">
            <v>105-108-110-111-112</v>
          </cell>
          <cell r="BA118" t="str">
            <v>EDITH ALIAGA QUINTEROS</v>
          </cell>
          <cell r="BB118" t="str">
            <v>7.941.071-3</v>
          </cell>
          <cell r="BC118">
            <v>0</v>
          </cell>
          <cell r="BD118">
            <v>0</v>
          </cell>
          <cell r="BE118">
            <v>0</v>
          </cell>
          <cell r="BF118">
            <v>0</v>
          </cell>
          <cell r="BG118">
            <v>0</v>
          </cell>
          <cell r="BH118" t="str">
            <v>TAMARUGAL</v>
          </cell>
          <cell r="BI118" t="str">
            <v>PICA</v>
          </cell>
          <cell r="BJ118" t="str">
            <v xml:space="preserve">PICA </v>
          </cell>
          <cell r="BK118">
            <v>0</v>
          </cell>
          <cell r="BL118">
            <v>0</v>
          </cell>
          <cell r="BM118" t="e">
            <v>#DIV/0!</v>
          </cell>
          <cell r="BN118" t="str">
            <v>NUEVO</v>
          </cell>
          <cell r="BO118" t="str">
            <v>SITUACIONAL</v>
          </cell>
          <cell r="BP118" t="str">
            <v>ILUMINACIÓN</v>
          </cell>
          <cell r="BQ118">
            <v>0</v>
          </cell>
          <cell r="BR118" t="str">
            <v>INGRESAR SOLO NUMERO DE CANTIDAD DE MESES A EJECUTAR</v>
          </cell>
          <cell r="BS118" t="str">
            <v>INGRESAR FECHA</v>
          </cell>
          <cell r="BT118" t="e">
            <v>#VALUE!</v>
          </cell>
          <cell r="BU118" t="str">
            <v>Disminuir la percepción de inseguridad de la comuna, en especial en el adulto mayor, y la oportunidad  para la ocurrencia de delitos y violencia en los espacios públicos de mayor envergadura en el barrio.</v>
          </cell>
          <cell r="BV118">
            <v>0</v>
          </cell>
          <cell r="BW118">
            <v>19060000</v>
          </cell>
          <cell r="BX118">
            <v>0</v>
          </cell>
          <cell r="BY118">
            <v>0</v>
          </cell>
          <cell r="BZ118">
            <v>19060000</v>
          </cell>
          <cell r="CA118">
            <v>0</v>
          </cell>
          <cell r="CB118" t="str">
            <v>PROILED</v>
          </cell>
          <cell r="CC118" t="str">
            <v>JUAN PABLO VIRGILIO</v>
          </cell>
          <cell r="CD118">
            <v>19060000</v>
          </cell>
          <cell r="CE118" t="str">
            <v>SI</v>
          </cell>
          <cell r="CF118">
            <v>0</v>
          </cell>
          <cell r="CG118">
            <v>0</v>
          </cell>
          <cell r="CH118">
            <v>0</v>
          </cell>
          <cell r="CI118" t="str">
            <v>ADMISIBLE</v>
          </cell>
          <cell r="CJ118" t="str">
            <v>SIN OBSERVACIONES DE ADMISIBILIDAD</v>
          </cell>
          <cell r="CK118" t="str">
            <v>CHEQUEAR CALCULO LUMINICO</v>
          </cell>
          <cell r="CL118">
            <v>0</v>
          </cell>
          <cell r="CM118">
            <v>0</v>
          </cell>
          <cell r="CN118" t="str">
            <v>NO</v>
          </cell>
          <cell r="CO118">
            <v>0</v>
          </cell>
          <cell r="CP118">
            <v>0</v>
          </cell>
          <cell r="CQ118" t="str">
            <v>NO</v>
          </cell>
          <cell r="CR118" t="str">
            <v>RENE LAMBERT</v>
          </cell>
          <cell r="CS118" t="str">
            <v>1- NO SE PRESENTAN LOS CV DEL RR.HH QUE HARAN LAS INSTALACIONES, SOLO DEL ADM CONTABLE 
2- EL CALCULO DE LIMINOSIDAD NO SE ENCUENTRA FIRMADO POR UN PROFESIONAL DEL AREA 
3- DEBE CAMBIAR AL COORDINADOR CONTABLE POR REPETIRSE EN OTRA INICIATIVA.</v>
          </cell>
          <cell r="CT118" t="str">
            <v>SITUACIONAL</v>
          </cell>
          <cell r="CU118" t="str">
            <v>Tamarugal</v>
          </cell>
          <cell r="CV118">
            <v>19060000</v>
          </cell>
          <cell r="CW118">
            <v>19060000</v>
          </cell>
          <cell r="CX118">
            <v>0</v>
          </cell>
          <cell r="CY118">
            <v>0.70150000000000001</v>
          </cell>
          <cell r="CZ118" t="str">
            <v>ELEGIBLE</v>
          </cell>
          <cell r="DA118">
            <v>0</v>
          </cell>
          <cell r="DB118">
            <v>19060000</v>
          </cell>
          <cell r="DC118">
            <v>10000000</v>
          </cell>
          <cell r="DD118">
            <v>9060000</v>
          </cell>
          <cell r="DE118" t="str">
            <v>ADJUDICADO</v>
          </cell>
          <cell r="DF118">
            <v>0</v>
          </cell>
          <cell r="DG118" t="str">
            <v/>
          </cell>
          <cell r="DH118">
            <v>10000000</v>
          </cell>
          <cell r="DI118">
            <v>0</v>
          </cell>
          <cell r="DJ118" t="str">
            <v>ENTREGADO</v>
          </cell>
          <cell r="DK118">
            <v>0</v>
          </cell>
          <cell r="DL118">
            <v>0</v>
          </cell>
          <cell r="DM118">
            <v>0</v>
          </cell>
          <cell r="DN118">
            <v>110</v>
          </cell>
          <cell r="DO118" t="str">
            <v>ENTREGADO</v>
          </cell>
          <cell r="DP118">
            <v>0</v>
          </cell>
          <cell r="DQ118">
            <v>0</v>
          </cell>
        </row>
        <row r="119">
          <cell r="D119">
            <v>111</v>
          </cell>
          <cell r="E119" t="str">
            <v>65.067.667-k</v>
          </cell>
          <cell r="F119" t="str">
            <v>ILUMINACIÓN Y SEGURIDAD PARA INDEPENDENCIA</v>
          </cell>
          <cell r="G119" t="str">
            <v>CENTRO CULTURAL,SOCIAL Y DEPORTIVO INDEPENDENCIA</v>
          </cell>
          <cell r="H119" t="str">
            <v>HABILITADO</v>
          </cell>
          <cell r="I119" t="str">
            <v>Validada</v>
          </cell>
          <cell r="J119">
            <v>42857.510613425926</v>
          </cell>
          <cell r="K119">
            <v>43547</v>
          </cell>
          <cell r="L119" t="str">
            <v>DIRECTIVA VIGENTE</v>
          </cell>
          <cell r="M119" t="str">
            <v>OK</v>
          </cell>
          <cell r="N119" t="str">
            <v>OK</v>
          </cell>
          <cell r="O119">
            <v>0</v>
          </cell>
          <cell r="P119">
            <v>111</v>
          </cell>
          <cell r="Q119">
            <v>0</v>
          </cell>
          <cell r="R119" t="str">
            <v>Errazuriz #1483</v>
          </cell>
          <cell r="S119" t="str">
            <v>Iquique</v>
          </cell>
          <cell r="T119" t="str">
            <v>Iquique</v>
          </cell>
          <cell r="U119">
            <v>0</v>
          </cell>
          <cell r="V119">
            <v>998023523</v>
          </cell>
          <cell r="W119" t="str">
            <v>ccsdindependencia@gmail.com</v>
          </cell>
          <cell r="X119">
            <v>0</v>
          </cell>
          <cell r="Y119">
            <v>42452</v>
          </cell>
          <cell r="Z119">
            <v>43547</v>
          </cell>
          <cell r="AA119">
            <v>32931</v>
          </cell>
          <cell r="AB119">
            <v>1366234400</v>
          </cell>
          <cell r="AC119" t="str">
            <v>centro cultural,social y deportivo Independencia</v>
          </cell>
          <cell r="AD119" t="str">
            <v>BANCO ESTADO DE CHILE</v>
          </cell>
          <cell r="AE119" t="str">
            <v>CUENTA DE AHORROS</v>
          </cell>
          <cell r="AF119">
            <v>0</v>
          </cell>
          <cell r="AG119" t="str">
            <v>HABILITADO</v>
          </cell>
          <cell r="AH119" t="str">
            <v>Robinson Javier Contreras Alvarez</v>
          </cell>
          <cell r="AI119" t="str">
            <v>5.003.408-9</v>
          </cell>
          <cell r="AJ119" t="str">
            <v>villa espigon pasaje uno casa # 880</v>
          </cell>
          <cell r="AK119">
            <v>0</v>
          </cell>
          <cell r="AL119">
            <v>998023523</v>
          </cell>
          <cell r="AM119" t="str">
            <v>rojacoal@gmail.com</v>
          </cell>
          <cell r="AN119" t="str">
            <v xml:space="preserve"> </v>
          </cell>
          <cell r="AO119" t="str">
            <v>NO</v>
          </cell>
          <cell r="AP119">
            <v>0</v>
          </cell>
          <cell r="AQ119" t="str">
            <v>HABILITADO</v>
          </cell>
          <cell r="AR119" t="str">
            <v>ROBINSON JAVIER CONTRERAS ALVAREZ</v>
          </cell>
          <cell r="AS119" t="str">
            <v>5.003.408-9</v>
          </cell>
          <cell r="AT119">
            <v>0</v>
          </cell>
          <cell r="AU119">
            <v>0</v>
          </cell>
          <cell r="AV119">
            <v>0</v>
          </cell>
          <cell r="AW119">
            <v>0</v>
          </cell>
          <cell r="AX119">
            <v>0</v>
          </cell>
          <cell r="AY119" t="str">
            <v>SI</v>
          </cell>
          <cell r="AZ119" t="str">
            <v>105-108-110-111-112</v>
          </cell>
          <cell r="BA119" t="str">
            <v>EDITH ALIAGA QUINTEROS</v>
          </cell>
          <cell r="BB119" t="str">
            <v>7.941.071-3</v>
          </cell>
          <cell r="BC119">
            <v>0</v>
          </cell>
          <cell r="BD119">
            <v>0</v>
          </cell>
          <cell r="BE119">
            <v>0</v>
          </cell>
          <cell r="BF119">
            <v>0</v>
          </cell>
          <cell r="BG119">
            <v>0</v>
          </cell>
          <cell r="BH119" t="str">
            <v>IQUIQUE</v>
          </cell>
          <cell r="BI119" t="str">
            <v>IQUIQUE</v>
          </cell>
          <cell r="BJ119">
            <v>0</v>
          </cell>
          <cell r="BK119">
            <v>0</v>
          </cell>
          <cell r="BL119">
            <v>0</v>
          </cell>
          <cell r="BM119" t="e">
            <v>#DIV/0!</v>
          </cell>
          <cell r="BN119" t="str">
            <v>NUEVO</v>
          </cell>
          <cell r="BO119" t="str">
            <v>SITUACIONAL</v>
          </cell>
          <cell r="BP119" t="str">
            <v>ILUMINACIÓN</v>
          </cell>
          <cell r="BQ119">
            <v>0</v>
          </cell>
          <cell r="BR119" t="str">
            <v>INGRESAR SOLO NUMERO DE CANTIDAD DE MESES A EJECUTAR</v>
          </cell>
          <cell r="BS119" t="str">
            <v>INGRESAR FECHA</v>
          </cell>
          <cell r="BT119" t="e">
            <v>#VALUE!</v>
          </cell>
          <cell r="BU119" t="str">
            <v>INSTALACION DE SISTEMA DE LUMINARIAS FOTOVOLAICAS INTEGRADO EN EL SECTOR DONDE SE ENCUENTRA UBICADO EL CENTRO CULTURAL SOCIAL Y DEPORTIVO INDEPENDENCIA</v>
          </cell>
          <cell r="BV119">
            <v>0</v>
          </cell>
          <cell r="BW119">
            <v>18930000</v>
          </cell>
          <cell r="BX119">
            <v>0</v>
          </cell>
          <cell r="BY119">
            <v>0</v>
          </cell>
          <cell r="BZ119">
            <v>18930000</v>
          </cell>
          <cell r="CA119">
            <v>0</v>
          </cell>
          <cell r="CB119" t="str">
            <v>PROILED</v>
          </cell>
          <cell r="CC119" t="str">
            <v>JUAN PABLO VIRGILIO</v>
          </cell>
          <cell r="CD119">
            <v>18000000</v>
          </cell>
          <cell r="CE119" t="str">
            <v>SI</v>
          </cell>
          <cell r="CF119">
            <v>0</v>
          </cell>
          <cell r="CG119">
            <v>0</v>
          </cell>
          <cell r="CH119">
            <v>0</v>
          </cell>
          <cell r="CI119" t="str">
            <v>ADMISIBLE</v>
          </cell>
          <cell r="CJ119" t="str">
            <v>SIN OBSERVACIONES DE ADMISIBILIDAD</v>
          </cell>
          <cell r="CK119" t="str">
            <v>CHEQUEAR CALCULO LUMINICO</v>
          </cell>
          <cell r="CL119">
            <v>0</v>
          </cell>
          <cell r="CM119">
            <v>0</v>
          </cell>
          <cell r="CN119" t="str">
            <v>NO</v>
          </cell>
          <cell r="CO119">
            <v>0</v>
          </cell>
          <cell r="CP119">
            <v>0</v>
          </cell>
          <cell r="CQ119" t="str">
            <v>NO</v>
          </cell>
          <cell r="CR119" t="str">
            <v>MIGUEL REBORIDO</v>
          </cell>
          <cell r="CS119" t="str">
            <v>1. ADJUNTAR CERTIFICADOS DE ESTUDIOS DEL EQUIPO DE TRABAJO  QUE JUSTIFIQUEN COMPETENCIAS PARA LA EJECUCIÓN DE ESTE PROYECTO. 
2. LA EMPRESA EJECUTORA SE REPITE EN EL 108. ADJUNTAR LA TOTALIDAD DE LOS CURRICULUMS DEL EQUIPO DE TRABAJO. 
3. SE REBAJA EL MONTO DEL ADMINISTRATIVO CONTABLE POR $300.000, YA QUE SE REPITE EN MAS DE 1 INICIATIVA N°102, 103, 108 Y 111, DEBE CAMBIAR AL COORDINADOR CONTABLE POR REPETIRSE EN OTRA INICIATIVA.
4. SE REBAJA EN EL ITEM DE DIFUSIÓN "SERVICIO DE COCTEL" DE $500.000 A $250.000</v>
          </cell>
          <cell r="CT119" t="str">
            <v>SITUACIONAL</v>
          </cell>
          <cell r="CU119" t="str">
            <v>Iquique</v>
          </cell>
          <cell r="CV119">
            <v>18930000</v>
          </cell>
          <cell r="CW119">
            <v>18380000</v>
          </cell>
          <cell r="CX119">
            <v>550000</v>
          </cell>
          <cell r="CY119">
            <v>0.754</v>
          </cell>
          <cell r="CZ119" t="str">
            <v>ELEGIBLE</v>
          </cell>
          <cell r="DA119">
            <v>0</v>
          </cell>
          <cell r="DB119">
            <v>18380000</v>
          </cell>
          <cell r="DC119">
            <v>18380000</v>
          </cell>
          <cell r="DD119">
            <v>0</v>
          </cell>
          <cell r="DE119" t="str">
            <v>NO ADJUDICADO</v>
          </cell>
          <cell r="DF119">
            <v>0</v>
          </cell>
          <cell r="DG119" t="str">
            <v/>
          </cell>
          <cell r="DH119" t="str">
            <v/>
          </cell>
          <cell r="DI119">
            <v>0</v>
          </cell>
          <cell r="DJ119">
            <v>0</v>
          </cell>
          <cell r="DK119">
            <v>0</v>
          </cell>
          <cell r="DL119">
            <v>0</v>
          </cell>
          <cell r="DM119">
            <v>0</v>
          </cell>
          <cell r="DN119">
            <v>111</v>
          </cell>
          <cell r="DO119" t="str">
            <v>NO ADJUDICADO</v>
          </cell>
          <cell r="DP119">
            <v>0</v>
          </cell>
          <cell r="DQ119">
            <v>0</v>
          </cell>
        </row>
        <row r="120">
          <cell r="D120">
            <v>112</v>
          </cell>
          <cell r="E120" t="str">
            <v>75.684.200-5</v>
          </cell>
          <cell r="F120" t="str">
            <v>PROTEGIENDO E ILUMINANDO EL CLUB 1° DE MAYO</v>
          </cell>
          <cell r="G120" t="str">
            <v>CLUB SOCIAL Y DEPORTIVO 1º DE MAYO</v>
          </cell>
          <cell r="H120" t="str">
            <v>HABILITADO</v>
          </cell>
          <cell r="I120" t="str">
            <v>Validada</v>
          </cell>
          <cell r="J120">
            <v>42878.39738425926</v>
          </cell>
          <cell r="K120">
            <v>43691</v>
          </cell>
          <cell r="L120" t="str">
            <v>DIRECTIVA VIGENTE</v>
          </cell>
          <cell r="M120" t="str">
            <v>OK</v>
          </cell>
          <cell r="N120" t="str">
            <v>OK</v>
          </cell>
          <cell r="O120">
            <v>0</v>
          </cell>
          <cell r="P120">
            <v>112</v>
          </cell>
          <cell r="Q120">
            <v>0</v>
          </cell>
          <cell r="R120" t="str">
            <v>Simón Bolivar s/n, manzana 27 lote A</v>
          </cell>
          <cell r="S120" t="str">
            <v>Tamarugal</v>
          </cell>
          <cell r="T120" t="str">
            <v>Pica</v>
          </cell>
          <cell r="U120">
            <v>0</v>
          </cell>
          <cell r="V120">
            <v>973322877</v>
          </cell>
          <cell r="W120" t="str">
            <v>clubprimerodemayo@hotmail.com</v>
          </cell>
          <cell r="X120">
            <v>0</v>
          </cell>
          <cell r="Y120">
            <v>42596</v>
          </cell>
          <cell r="Z120">
            <v>43691</v>
          </cell>
          <cell r="AA120">
            <v>39230</v>
          </cell>
          <cell r="AB120">
            <v>1365889143</v>
          </cell>
          <cell r="AC120" t="str">
            <v>club social y deportivo 1 de mayo</v>
          </cell>
          <cell r="AD120" t="str">
            <v>BANCO ESTADO DE CHILE</v>
          </cell>
          <cell r="AE120" t="str">
            <v>CUENTA DE AHORROS</v>
          </cell>
          <cell r="AF120">
            <v>0</v>
          </cell>
          <cell r="AG120" t="str">
            <v>HABILITADO</v>
          </cell>
          <cell r="AH120" t="str">
            <v>LUIS PINTO MOLINA</v>
          </cell>
          <cell r="AI120" t="str">
            <v>5.343.170-4</v>
          </cell>
          <cell r="AJ120" t="str">
            <v>RUY DIAZ N 5 PICA</v>
          </cell>
          <cell r="AK120">
            <v>0</v>
          </cell>
          <cell r="AL120">
            <v>973322877</v>
          </cell>
          <cell r="AM120" t="str">
            <v>clubprimerodemayo@hotmail.com</v>
          </cell>
          <cell r="AN120" t="str">
            <v xml:space="preserve"> </v>
          </cell>
          <cell r="AO120" t="str">
            <v>NO</v>
          </cell>
          <cell r="AP120">
            <v>0</v>
          </cell>
          <cell r="AQ120" t="str">
            <v>HABILITADO</v>
          </cell>
          <cell r="AR120" t="str">
            <v>LUIS PINTO MOLINA</v>
          </cell>
          <cell r="AS120" t="str">
            <v>5.343.170-4</v>
          </cell>
          <cell r="AT120">
            <v>0</v>
          </cell>
          <cell r="AU120">
            <v>0</v>
          </cell>
          <cell r="AV120">
            <v>0</v>
          </cell>
          <cell r="AW120">
            <v>0</v>
          </cell>
          <cell r="AX120">
            <v>0</v>
          </cell>
          <cell r="AY120" t="str">
            <v>SI</v>
          </cell>
          <cell r="AZ120" t="str">
            <v>105-108-110-111-112</v>
          </cell>
          <cell r="BA120" t="str">
            <v>EDITH ALIAGA QUINTEROS</v>
          </cell>
          <cell r="BB120" t="str">
            <v>7.941.071-3</v>
          </cell>
          <cell r="BC120">
            <v>0</v>
          </cell>
          <cell r="BD120">
            <v>0</v>
          </cell>
          <cell r="BE120">
            <v>0</v>
          </cell>
          <cell r="BF120">
            <v>0</v>
          </cell>
          <cell r="BG120">
            <v>0</v>
          </cell>
          <cell r="BH120" t="str">
            <v>TAMARUGAL</v>
          </cell>
          <cell r="BI120" t="str">
            <v>PICA</v>
          </cell>
          <cell r="BJ120">
            <v>0</v>
          </cell>
          <cell r="BK120">
            <v>0</v>
          </cell>
          <cell r="BL120">
            <v>0</v>
          </cell>
          <cell r="BM120" t="e">
            <v>#DIV/0!</v>
          </cell>
          <cell r="BN120" t="str">
            <v>NUEVO</v>
          </cell>
          <cell r="BO120" t="str">
            <v>SITUACIONAL</v>
          </cell>
          <cell r="BP120" t="str">
            <v>ILUMINACIÓN</v>
          </cell>
          <cell r="BQ120">
            <v>0</v>
          </cell>
          <cell r="BR120" t="str">
            <v>INGRESAR SOLO NUMERO DE CANTIDAD DE MESES A EJECUTAR</v>
          </cell>
          <cell r="BS120" t="str">
            <v>INGRESAR FECHA</v>
          </cell>
          <cell r="BT120" t="e">
            <v>#VALUE!</v>
          </cell>
          <cell r="BU120" t="str">
            <v>INSTALACION DE SISTEMA DE LUMINARIAS FOTOVOLAICAS INTEGRADO EN EL SECTOR DONDE SE ENCUENTRA UBICADO EL CLUB DEPORTIVO Y SOCIAL PRIMERO DE MAYO</v>
          </cell>
          <cell r="BV120">
            <v>0</v>
          </cell>
          <cell r="BW120">
            <v>19060000</v>
          </cell>
          <cell r="BX120">
            <v>0</v>
          </cell>
          <cell r="BY120">
            <v>0</v>
          </cell>
          <cell r="BZ120">
            <v>19060000</v>
          </cell>
          <cell r="CA120">
            <v>0</v>
          </cell>
          <cell r="CB120" t="str">
            <v>PROILED</v>
          </cell>
          <cell r="CC120" t="str">
            <v>JUAN PABLO VIRGILIO</v>
          </cell>
          <cell r="CD120">
            <v>0</v>
          </cell>
          <cell r="CE120" t="str">
            <v>SI</v>
          </cell>
          <cell r="CF120">
            <v>0</v>
          </cell>
          <cell r="CG120">
            <v>0</v>
          </cell>
          <cell r="CH120">
            <v>0</v>
          </cell>
          <cell r="CI120" t="str">
            <v>ADMISIBLE</v>
          </cell>
          <cell r="CJ120" t="str">
            <v>SIN OBSERVACIONES DE ADMISIBILIDAD</v>
          </cell>
          <cell r="CK120" t="str">
            <v>CHEQUEAR CALCULO LUMINICO</v>
          </cell>
          <cell r="CL120">
            <v>0</v>
          </cell>
          <cell r="CM120">
            <v>0</v>
          </cell>
          <cell r="CN120" t="str">
            <v>NO</v>
          </cell>
          <cell r="CO120">
            <v>0</v>
          </cell>
          <cell r="CP120">
            <v>0</v>
          </cell>
          <cell r="CQ120" t="str">
            <v>NO</v>
          </cell>
          <cell r="CR120" t="str">
            <v>MIGUEL REBORIDO</v>
          </cell>
          <cell r="CS120" t="str">
            <v>1. ADJUNTAR CARTAS DE COMPROMISO DEL EQUIPO EJECUTOR ASI COMO CURRICULUMS Y CERTIFICADOS QUE RESPALDEN COMPETENCIAS  PARA IMPLEMENTAR EL PROYECTO. 
2. DEBE CAMBIAR AL COORDINADOR CONTABLE POR REPETIRSE EN OTRA INICIATIVA.</v>
          </cell>
          <cell r="CT120" t="str">
            <v>SITUACIONAL</v>
          </cell>
          <cell r="CU120" t="str">
            <v>Tamarugal</v>
          </cell>
          <cell r="CV120">
            <v>19060000</v>
          </cell>
          <cell r="CW120">
            <v>19060000</v>
          </cell>
          <cell r="CX120">
            <v>0</v>
          </cell>
          <cell r="CY120">
            <v>0.70650000000000002</v>
          </cell>
          <cell r="CZ120" t="str">
            <v>ELEGIBLE</v>
          </cell>
          <cell r="DA120">
            <v>0</v>
          </cell>
          <cell r="DB120">
            <v>19060000</v>
          </cell>
          <cell r="DC120">
            <v>10000000</v>
          </cell>
          <cell r="DD120">
            <v>9060000</v>
          </cell>
          <cell r="DE120" t="str">
            <v>ADJUDICADO</v>
          </cell>
          <cell r="DF120">
            <v>0</v>
          </cell>
          <cell r="DG120" t="str">
            <v/>
          </cell>
          <cell r="DH120">
            <v>10000000</v>
          </cell>
          <cell r="DI120">
            <v>0</v>
          </cell>
          <cell r="DJ120" t="str">
            <v>ENTREGADO</v>
          </cell>
          <cell r="DK120">
            <v>0</v>
          </cell>
          <cell r="DL120">
            <v>0</v>
          </cell>
          <cell r="DM120">
            <v>0</v>
          </cell>
          <cell r="DN120">
            <v>112</v>
          </cell>
          <cell r="DO120" t="str">
            <v>ENTREGADO</v>
          </cell>
          <cell r="DP120">
            <v>0</v>
          </cell>
          <cell r="DQ120">
            <v>0</v>
          </cell>
        </row>
        <row r="121">
          <cell r="D121">
            <v>113</v>
          </cell>
          <cell r="E121" t="str">
            <v>73.515.200-9</v>
          </cell>
          <cell r="F121" t="str">
            <v>UNIDOS POR LA SEGURIDAD DE PICA</v>
          </cell>
          <cell r="G121" t="str">
            <v>ASOCIACION DE PROPIETARIOS AGRICOLAS SECTOR RESBALADERO, LA BANDA Y ANIMAS</v>
          </cell>
          <cell r="H121" t="str">
            <v>HABILITADO</v>
          </cell>
          <cell r="I121" t="str">
            <v>Grabado</v>
          </cell>
          <cell r="J121">
            <v>42741.425069444442</v>
          </cell>
          <cell r="K121">
            <v>42845</v>
          </cell>
          <cell r="L121" t="str">
            <v>DIRECTIVA ESTÁ POR VENCER</v>
          </cell>
          <cell r="M121" t="str">
            <v>DIRECTIVA VENCE EL MES  4</v>
          </cell>
          <cell r="N121" t="str">
            <v>OK</v>
          </cell>
          <cell r="O121">
            <v>0</v>
          </cell>
          <cell r="P121">
            <v>113</v>
          </cell>
          <cell r="Q121">
            <v>0</v>
          </cell>
          <cell r="R121" t="str">
            <v>BALMACEDA 255-A</v>
          </cell>
          <cell r="S121" t="str">
            <v>Tamarugal</v>
          </cell>
          <cell r="T121" t="str">
            <v>Pica</v>
          </cell>
          <cell r="U121">
            <v>572741692</v>
          </cell>
          <cell r="V121">
            <v>998224996</v>
          </cell>
          <cell r="W121" t="str">
            <v>aresbaladero@gmail.com</v>
          </cell>
          <cell r="X121">
            <v>0</v>
          </cell>
          <cell r="Y121">
            <v>41383</v>
          </cell>
          <cell r="Z121">
            <v>42845</v>
          </cell>
          <cell r="AA121">
            <v>41597</v>
          </cell>
          <cell r="AB121">
            <v>300100027562</v>
          </cell>
          <cell r="AC121" t="str">
            <v>ASOCIACION DE PROPIETARIOS AGRICOLAS SECTOR RESBALADERO, LA BANDA Y ANIMAS</v>
          </cell>
          <cell r="AD121" t="str">
            <v>BANCO BBVA</v>
          </cell>
          <cell r="AE121" t="str">
            <v>CUENTA CORRIENTE</v>
          </cell>
          <cell r="AF121">
            <v>0</v>
          </cell>
          <cell r="AG121" t="str">
            <v>HABILITADO</v>
          </cell>
          <cell r="AH121" t="str">
            <v>EDUARDO FLORENTINO ARROYO OLCAY</v>
          </cell>
          <cell r="AI121" t="str">
            <v>8.292.920-7</v>
          </cell>
          <cell r="AJ121" t="str">
            <v>Balmaceda 255-A</v>
          </cell>
          <cell r="AK121">
            <v>572741692</v>
          </cell>
          <cell r="AL121">
            <v>998224996</v>
          </cell>
          <cell r="AM121" t="str">
            <v>earroyoolcay@hotmail.com</v>
          </cell>
          <cell r="AN121" t="str">
            <v xml:space="preserve"> </v>
          </cell>
          <cell r="AO121" t="str">
            <v>NO</v>
          </cell>
          <cell r="AP121">
            <v>0</v>
          </cell>
          <cell r="AQ121" t="str">
            <v>HABILITADO</v>
          </cell>
          <cell r="AR121" t="str">
            <v>EDUARDO FLORENTINO ARROYO OLCAY</v>
          </cell>
          <cell r="AS121" t="str">
            <v>8.292.920-9</v>
          </cell>
          <cell r="AT121">
            <v>0</v>
          </cell>
          <cell r="AU121">
            <v>0</v>
          </cell>
          <cell r="AV121">
            <v>0</v>
          </cell>
          <cell r="AW121">
            <v>0</v>
          </cell>
          <cell r="AX121">
            <v>0</v>
          </cell>
          <cell r="AY121" t="str">
            <v>SI</v>
          </cell>
          <cell r="AZ121" t="str">
            <v>103-106-107-109-113-114-115</v>
          </cell>
          <cell r="BA121" t="str">
            <v>FERNANDO OLIVERO TAPIA</v>
          </cell>
          <cell r="BB121" t="str">
            <v>15.021.986-8</v>
          </cell>
          <cell r="BC121">
            <v>0</v>
          </cell>
          <cell r="BD121">
            <v>0</v>
          </cell>
          <cell r="BE121">
            <v>0</v>
          </cell>
          <cell r="BF121">
            <v>0</v>
          </cell>
          <cell r="BG121">
            <v>0</v>
          </cell>
          <cell r="BH121" t="str">
            <v>TAMARUGAL</v>
          </cell>
          <cell r="BI121" t="str">
            <v>PICA</v>
          </cell>
          <cell r="BJ121" t="str">
            <v xml:space="preserve">PICA </v>
          </cell>
          <cell r="BK121">
            <v>0</v>
          </cell>
          <cell r="BL121">
            <v>0</v>
          </cell>
          <cell r="BM121" t="e">
            <v>#DIV/0!</v>
          </cell>
          <cell r="BN121" t="str">
            <v>NUEVO</v>
          </cell>
          <cell r="BO121" t="str">
            <v>SITUACIONAL</v>
          </cell>
          <cell r="BP121" t="str">
            <v>ILUMINACIÓN</v>
          </cell>
          <cell r="BQ121">
            <v>0</v>
          </cell>
          <cell r="BR121" t="str">
            <v>INGRESAR SOLO NUMERO DE CANTIDAD DE MESES A EJECUTAR</v>
          </cell>
          <cell r="BS121" t="str">
            <v>INGRESAR FECHA</v>
          </cell>
          <cell r="BT121" t="e">
            <v>#VALUE!</v>
          </cell>
          <cell r="BU121">
            <v>0</v>
          </cell>
          <cell r="BV121">
            <v>0</v>
          </cell>
          <cell r="BW121">
            <v>19060000</v>
          </cell>
          <cell r="BX121">
            <v>0</v>
          </cell>
          <cell r="BY121">
            <v>0</v>
          </cell>
          <cell r="BZ121">
            <v>19060000</v>
          </cell>
          <cell r="CA121">
            <v>0</v>
          </cell>
          <cell r="CB121" t="str">
            <v>PROILED</v>
          </cell>
          <cell r="CC121" t="str">
            <v>JUAN PABLO VIRGILIO</v>
          </cell>
          <cell r="CD121">
            <v>19060000</v>
          </cell>
          <cell r="CE121" t="str">
            <v>SI</v>
          </cell>
          <cell r="CF121">
            <v>0</v>
          </cell>
          <cell r="CG121">
            <v>0</v>
          </cell>
          <cell r="CH121">
            <v>0</v>
          </cell>
          <cell r="CI121" t="str">
            <v>ADMISIBLE</v>
          </cell>
          <cell r="CJ121" t="str">
            <v>SIN OBSERVACIONES DE ADMISIBILIDAD</v>
          </cell>
          <cell r="CK121" t="str">
            <v>CHEQUEAR CALCULO LUMINICO</v>
          </cell>
          <cell r="CL121">
            <v>0</v>
          </cell>
          <cell r="CM121">
            <v>0</v>
          </cell>
          <cell r="CN121" t="str">
            <v>NO</v>
          </cell>
          <cell r="CO121">
            <v>0</v>
          </cell>
          <cell r="CP121">
            <v>0</v>
          </cell>
          <cell r="CQ121" t="str">
            <v>NO</v>
          </cell>
          <cell r="CR121" t="str">
            <v>RENE LAMBERT</v>
          </cell>
          <cell r="CS121" t="str">
            <v>1- EMPRESA FIGURA EN LOS SGTES PROYECTOS N°104-105-113-114-115         
2- EN CADA UNO DE ESTOS NO PRESENTA CV DE LOS INSTALADORES                                 
3- SOLO PRESENTA CV DE SU EMPRESA                                                                                           
4- DEBE MODIFICAR FECHA DE INICIO                                                                                                    
5- EL ADM CONTABLE DEBE CORREGIR EL VALOR MENSUAL DE $300.000 A 450.000 
6- EL PROYECTO CONTEMPLA 6 MESES PERO INDICA EN C.GANTT 8 MESES                                                                                                                                                                
7- EL CALCULO LUMINICO NO PRESENTA FIRMA DEL PROFESIONAL                                                              
8- EL ADM .CONTABLE PARTICIPA EN LOS SGTES PROYECTOS N°104-105-113-114-115</v>
          </cell>
          <cell r="CT121" t="str">
            <v>SITUACIONAL</v>
          </cell>
          <cell r="CU121" t="str">
            <v>Tamarugal</v>
          </cell>
          <cell r="CV121">
            <v>19060000</v>
          </cell>
          <cell r="CW121">
            <v>0</v>
          </cell>
          <cell r="CX121">
            <v>19060000</v>
          </cell>
          <cell r="CY121">
            <v>0.63349999999999995</v>
          </cell>
          <cell r="CZ121" t="str">
            <v>NO ELEGIBLE</v>
          </cell>
          <cell r="DA121">
            <v>0</v>
          </cell>
          <cell r="DB121">
            <v>0</v>
          </cell>
          <cell r="DC121">
            <v>0</v>
          </cell>
          <cell r="DD121">
            <v>0</v>
          </cell>
          <cell r="DE121">
            <v>0</v>
          </cell>
          <cell r="DF121">
            <v>0</v>
          </cell>
          <cell r="DG121" t="str">
            <v/>
          </cell>
          <cell r="DH121" t="str">
            <v/>
          </cell>
          <cell r="DI121">
            <v>0</v>
          </cell>
          <cell r="DJ121">
            <v>0</v>
          </cell>
          <cell r="DK121">
            <v>0</v>
          </cell>
          <cell r="DL121">
            <v>0</v>
          </cell>
          <cell r="DM121">
            <v>0</v>
          </cell>
          <cell r="DN121">
            <v>113</v>
          </cell>
          <cell r="DO121" t="str">
            <v>NO ELEGIBLE</v>
          </cell>
          <cell r="DP121">
            <v>0</v>
          </cell>
          <cell r="DQ121">
            <v>0</v>
          </cell>
        </row>
        <row r="122">
          <cell r="D122">
            <v>114</v>
          </cell>
          <cell r="E122" t="str">
            <v>65.104.149-k</v>
          </cell>
          <cell r="F122" t="str">
            <v>PROTEGIENDO LAS AGUAS DE CHINTAGUAY</v>
          </cell>
          <cell r="G122" t="str">
            <v>ASOCIACION DE PROPIETARIOS AGRICOLAS DEL ROL DE REGANTES DE LAS VERTIENTES DE CHINTAGUAY</v>
          </cell>
          <cell r="H122" t="str">
            <v>HABILITADO</v>
          </cell>
          <cell r="I122" t="str">
            <v>Validada</v>
          </cell>
          <cell r="J122">
            <v>42871.5000462963</v>
          </cell>
          <cell r="K122">
            <v>43788</v>
          </cell>
          <cell r="L122" t="str">
            <v>DIRECTIVA VIGENTE</v>
          </cell>
          <cell r="M122" t="str">
            <v>OK</v>
          </cell>
          <cell r="N122" t="str">
            <v>OK</v>
          </cell>
          <cell r="O122">
            <v>0</v>
          </cell>
          <cell r="P122">
            <v>114</v>
          </cell>
          <cell r="Q122">
            <v>0</v>
          </cell>
          <cell r="R122" t="str">
            <v>BAQUEDANO S/N MATILLA</v>
          </cell>
          <cell r="S122" t="str">
            <v>Tamarugal</v>
          </cell>
          <cell r="T122" t="str">
            <v>Pica</v>
          </cell>
          <cell r="U122">
            <v>0</v>
          </cell>
          <cell r="V122">
            <v>992176345</v>
          </cell>
          <cell r="W122" t="str">
            <v>rolmatilla@gmail.com</v>
          </cell>
          <cell r="X122">
            <v>0</v>
          </cell>
          <cell r="Y122">
            <v>42693</v>
          </cell>
          <cell r="Z122">
            <v>43788</v>
          </cell>
          <cell r="AA122">
            <v>41597</v>
          </cell>
          <cell r="AB122">
            <v>3770000661</v>
          </cell>
          <cell r="AC122" t="str">
            <v>ASOCIACION DE PROPIETARIOS AGRICOLAS DEL ROL DE REGANTES DE LAS VERTIENTES DE CHINTAGUAY</v>
          </cell>
          <cell r="AD122" t="str">
            <v>BANCO ESTADO DE CHILE</v>
          </cell>
          <cell r="AE122" t="str">
            <v>CHEQUERA ELECTRONICA/ CUENTA VISTA</v>
          </cell>
          <cell r="AF122">
            <v>0</v>
          </cell>
          <cell r="AG122" t="str">
            <v>HABILITADO</v>
          </cell>
          <cell r="AH122" t="str">
            <v>ORLANDO EDDY TELLO LEIVA</v>
          </cell>
          <cell r="AI122" t="str">
            <v>5.587.435-2</v>
          </cell>
          <cell r="AJ122" t="str">
            <v>BELLAVISTA 105 MATILLA</v>
          </cell>
          <cell r="AK122">
            <v>0</v>
          </cell>
          <cell r="AL122">
            <v>992176345</v>
          </cell>
          <cell r="AM122" t="str">
            <v>orlandotelloleiva@gmail.com</v>
          </cell>
          <cell r="AN122" t="str">
            <v xml:space="preserve"> </v>
          </cell>
          <cell r="AO122" t="str">
            <v>NO</v>
          </cell>
          <cell r="AP122">
            <v>0</v>
          </cell>
          <cell r="AQ122" t="str">
            <v>HABILITADO</v>
          </cell>
          <cell r="AR122" t="str">
            <v>ORLANDO TELLO LEIVA</v>
          </cell>
          <cell r="AS122" t="str">
            <v>5.587.435-2</v>
          </cell>
          <cell r="AT122">
            <v>0</v>
          </cell>
          <cell r="AU122">
            <v>0</v>
          </cell>
          <cell r="AV122">
            <v>0</v>
          </cell>
          <cell r="AW122">
            <v>0</v>
          </cell>
          <cell r="AX122">
            <v>0</v>
          </cell>
          <cell r="AY122" t="str">
            <v>SI</v>
          </cell>
          <cell r="AZ122" t="str">
            <v>103-106-107-109-113-114-115</v>
          </cell>
          <cell r="BA122" t="str">
            <v>FERNANDO OLIVERO TAPIA</v>
          </cell>
          <cell r="BB122" t="str">
            <v>15.021.986-8</v>
          </cell>
          <cell r="BC122">
            <v>0</v>
          </cell>
          <cell r="BD122">
            <v>0</v>
          </cell>
          <cell r="BE122">
            <v>0</v>
          </cell>
          <cell r="BF122">
            <v>0</v>
          </cell>
          <cell r="BG122">
            <v>0</v>
          </cell>
          <cell r="BH122" t="str">
            <v>TAMARUGAL</v>
          </cell>
          <cell r="BI122" t="str">
            <v>PICA</v>
          </cell>
          <cell r="BJ122" t="str">
            <v xml:space="preserve">MATILLA </v>
          </cell>
          <cell r="BK122">
            <v>0</v>
          </cell>
          <cell r="BL122">
            <v>0</v>
          </cell>
          <cell r="BM122" t="e">
            <v>#DIV/0!</v>
          </cell>
          <cell r="BN122" t="str">
            <v>NUEVO</v>
          </cell>
          <cell r="BO122" t="str">
            <v>SITUACIONAL</v>
          </cell>
          <cell r="BP122" t="str">
            <v>ILUMINACIÓN</v>
          </cell>
          <cell r="BQ122">
            <v>0</v>
          </cell>
          <cell r="BR122" t="str">
            <v>INGRESAR SOLO NUMERO DE CANTIDAD DE MESES A EJECUTAR</v>
          </cell>
          <cell r="BS122" t="str">
            <v>INGRESAR FECHA</v>
          </cell>
          <cell r="BT122" t="e">
            <v>#VALUE!</v>
          </cell>
          <cell r="BU122">
            <v>0</v>
          </cell>
          <cell r="BV122">
            <v>0</v>
          </cell>
          <cell r="BW122">
            <v>19060000</v>
          </cell>
          <cell r="BX122">
            <v>0</v>
          </cell>
          <cell r="BY122">
            <v>0</v>
          </cell>
          <cell r="BZ122">
            <v>19060000</v>
          </cell>
          <cell r="CA122">
            <v>0</v>
          </cell>
          <cell r="CB122" t="str">
            <v>PROILED</v>
          </cell>
          <cell r="CC122" t="str">
            <v>JUAN PABLO VIRGILIO</v>
          </cell>
          <cell r="CD122">
            <v>19060000</v>
          </cell>
          <cell r="CE122" t="str">
            <v>SI</v>
          </cell>
          <cell r="CF122">
            <v>0</v>
          </cell>
          <cell r="CG122" t="str">
            <v>INSTITUCIÓN</v>
          </cell>
          <cell r="CH122">
            <v>0</v>
          </cell>
          <cell r="CI122" t="str">
            <v>ADMISIBLE</v>
          </cell>
          <cell r="CJ122" t="str">
            <v>SIN OBSERVACIONES DE ADMISIBILIDAD</v>
          </cell>
          <cell r="CK122" t="str">
            <v>CHEQUEAR CALCULO LUMINICO</v>
          </cell>
          <cell r="CL122">
            <v>0</v>
          </cell>
          <cell r="CM122">
            <v>0</v>
          </cell>
          <cell r="CN122" t="str">
            <v>NO</v>
          </cell>
          <cell r="CO122">
            <v>0</v>
          </cell>
          <cell r="CP122">
            <v>0</v>
          </cell>
          <cell r="CQ122" t="str">
            <v>NO</v>
          </cell>
          <cell r="CR122" t="str">
            <v>RENE LAMBERT</v>
          </cell>
          <cell r="CS122" t="str">
            <v>1- EMPRESA FIGURA EN LOS SGTES PROYECTOS N°104-105-113-114-115         
2- EN CADA UNO DE ESTOS NO PRESENTA CV DE LOS INSTALADORES                                 
3- SOLO PRESENTA CV DE SU EMPRESA                                                                                            
4- PLAZO DE EJECUCION 6 MESES, SIN EMBARGO EN LAS FECHAS INDICA SOLO OCTU Y NOV, ADEMAS EN C.GANTT FIGURAN 9 MESES                                                                                                  
5- EL ADM CONTABLE DEBE CORREGIR EL VALOR MENSUAL DE $300.000 A $50.000 
6- EL PROYECTO CONTEMPLA 6 MESES PERO INDICA EN C.GANTT 8 MESES                                                                                                                                                                
7- EL CALCULO LUMINICO NO PRESENTA FIRMA DEL PROFESIONAL                                                              
8- EL ADM .CONTABLE PARTICIPA EN LOS SGTES PROYECTOS N°104-105-113-114-115</v>
          </cell>
          <cell r="CT122" t="str">
            <v>SITUACIONAL</v>
          </cell>
          <cell r="CU122" t="str">
            <v>Tamarugal</v>
          </cell>
          <cell r="CV122">
            <v>19060000</v>
          </cell>
          <cell r="CW122">
            <v>0</v>
          </cell>
          <cell r="CX122">
            <v>19060000</v>
          </cell>
          <cell r="CY122">
            <v>0.63349999999999995</v>
          </cell>
          <cell r="CZ122" t="str">
            <v>NO ELEGIBLE</v>
          </cell>
          <cell r="DA122">
            <v>0</v>
          </cell>
          <cell r="DB122">
            <v>0</v>
          </cell>
          <cell r="DC122">
            <v>0</v>
          </cell>
          <cell r="DD122">
            <v>0</v>
          </cell>
          <cell r="DE122">
            <v>0</v>
          </cell>
          <cell r="DF122">
            <v>0</v>
          </cell>
          <cell r="DG122" t="str">
            <v/>
          </cell>
          <cell r="DH122" t="str">
            <v/>
          </cell>
          <cell r="DI122">
            <v>0</v>
          </cell>
          <cell r="DJ122">
            <v>0</v>
          </cell>
          <cell r="DK122">
            <v>0</v>
          </cell>
          <cell r="DL122">
            <v>0</v>
          </cell>
          <cell r="DM122">
            <v>0</v>
          </cell>
          <cell r="DN122">
            <v>114</v>
          </cell>
          <cell r="DO122" t="str">
            <v>ADMISIBLE</v>
          </cell>
          <cell r="DP122">
            <v>0</v>
          </cell>
          <cell r="DQ122">
            <v>0</v>
          </cell>
        </row>
        <row r="123">
          <cell r="D123">
            <v>115</v>
          </cell>
          <cell r="E123" t="str">
            <v>72.270.200-k</v>
          </cell>
          <cell r="F123" t="str">
            <v>ILUMINANDO MI COMUNA</v>
          </cell>
          <cell r="G123" t="str">
            <v>UNION COMUNAL DE JUNTAS DE VECINOS PICA</v>
          </cell>
          <cell r="H123" t="str">
            <v>HABILITADO</v>
          </cell>
          <cell r="I123" t="str">
            <v>Validada</v>
          </cell>
          <cell r="J123">
            <v>42824.496828703705</v>
          </cell>
          <cell r="K123">
            <v>42563</v>
          </cell>
          <cell r="L123" t="str">
            <v>DIRECTIVA VIGENTE</v>
          </cell>
          <cell r="M123" t="str">
            <v>OK</v>
          </cell>
          <cell r="N123" t="str">
            <v>OK</v>
          </cell>
          <cell r="O123">
            <v>0</v>
          </cell>
          <cell r="P123">
            <v>115</v>
          </cell>
          <cell r="Q123">
            <v>0</v>
          </cell>
          <cell r="R123" t="str">
            <v>GENERAL IBAÑEZ S/N°</v>
          </cell>
          <cell r="S123" t="str">
            <v>Tamarugal</v>
          </cell>
          <cell r="T123" t="str">
            <v>Pica</v>
          </cell>
          <cell r="U123">
            <v>0</v>
          </cell>
          <cell r="V123">
            <v>997705643</v>
          </cell>
          <cell r="W123" t="str">
            <v>unioncomunaljjvvpica@gmail.com</v>
          </cell>
          <cell r="X123">
            <v>0</v>
          </cell>
          <cell r="Y123">
            <v>41467</v>
          </cell>
          <cell r="Z123">
            <v>42563</v>
          </cell>
          <cell r="AA123">
            <v>32910</v>
          </cell>
          <cell r="AB123">
            <v>1460193989</v>
          </cell>
          <cell r="AC123" t="str">
            <v>UNION COMUNAL DE JUNTAS DE VECINOS PICA</v>
          </cell>
          <cell r="AD123" t="str">
            <v>BANCO ESTADO DE CHILE</v>
          </cell>
          <cell r="AE123" t="str">
            <v>CUENTA DE AHORROS</v>
          </cell>
          <cell r="AF123">
            <v>0</v>
          </cell>
          <cell r="AG123" t="str">
            <v>HABILITADO</v>
          </cell>
          <cell r="AH123" t="str">
            <v>RODRIGO FERNANDO VARGAS BRIONES</v>
          </cell>
          <cell r="AI123" t="str">
            <v>9.113.506-K</v>
          </cell>
          <cell r="AJ123" t="str">
            <v>GENERAL IBAÑEZ S/N°, PICA</v>
          </cell>
          <cell r="AK123">
            <v>572741338</v>
          </cell>
          <cell r="AL123">
            <v>997705643</v>
          </cell>
          <cell r="AM123" t="str">
            <v>rodrigofvb@yahoo.es</v>
          </cell>
          <cell r="AN123" t="str">
            <v xml:space="preserve"> </v>
          </cell>
          <cell r="AO123" t="str">
            <v>SI</v>
          </cell>
          <cell r="AP123">
            <v>107</v>
          </cell>
          <cell r="AQ123" t="str">
            <v>HABILITADO</v>
          </cell>
          <cell r="AR123" t="str">
            <v>VICTOR BARREDA CAUTIN</v>
          </cell>
          <cell r="AS123" t="str">
            <v>10.220.938-9</v>
          </cell>
          <cell r="AT123">
            <v>0</v>
          </cell>
          <cell r="AU123">
            <v>0</v>
          </cell>
          <cell r="AV123">
            <v>0</v>
          </cell>
          <cell r="AW123">
            <v>0</v>
          </cell>
          <cell r="AX123">
            <v>0</v>
          </cell>
          <cell r="AY123" t="str">
            <v>SI</v>
          </cell>
          <cell r="AZ123" t="str">
            <v>103-106-107-109-113-114-115</v>
          </cell>
          <cell r="BA123" t="str">
            <v>FERNANDO OLIVERO TAPIA</v>
          </cell>
          <cell r="BB123" t="str">
            <v>15.021.986-8</v>
          </cell>
          <cell r="BC123">
            <v>0</v>
          </cell>
          <cell r="BD123">
            <v>0</v>
          </cell>
          <cell r="BE123">
            <v>0</v>
          </cell>
          <cell r="BF123">
            <v>0</v>
          </cell>
          <cell r="BG123">
            <v>0</v>
          </cell>
          <cell r="BH123" t="str">
            <v>TAMARUGAL</v>
          </cell>
          <cell r="BI123" t="str">
            <v>PICA</v>
          </cell>
          <cell r="BJ123" t="str">
            <v xml:space="preserve">PICA </v>
          </cell>
          <cell r="BK123">
            <v>0</v>
          </cell>
          <cell r="BL123">
            <v>0</v>
          </cell>
          <cell r="BM123" t="e">
            <v>#DIV/0!</v>
          </cell>
          <cell r="BN123" t="str">
            <v>NUEVO</v>
          </cell>
          <cell r="BO123" t="str">
            <v>SITUACIONAL</v>
          </cell>
          <cell r="BP123" t="str">
            <v>ILUMINACIÓN</v>
          </cell>
          <cell r="BQ123">
            <v>0</v>
          </cell>
          <cell r="BR123" t="str">
            <v>INGRESAR SOLO NUMERO DE CANTIDAD DE MESES A EJECUTAR</v>
          </cell>
          <cell r="BS123" t="str">
            <v>INGRESAR FECHA</v>
          </cell>
          <cell r="BT123" t="e">
            <v>#VALUE!</v>
          </cell>
          <cell r="BU123">
            <v>0</v>
          </cell>
          <cell r="BV123">
            <v>0</v>
          </cell>
          <cell r="BW123">
            <v>19060000</v>
          </cell>
          <cell r="BX123">
            <v>0</v>
          </cell>
          <cell r="BY123">
            <v>0</v>
          </cell>
          <cell r="BZ123">
            <v>19060000</v>
          </cell>
          <cell r="CA123">
            <v>0</v>
          </cell>
          <cell r="CB123" t="str">
            <v>PROILED</v>
          </cell>
          <cell r="CC123" t="str">
            <v>JUAN PABLO VIRGILIO</v>
          </cell>
          <cell r="CD123">
            <v>19060000</v>
          </cell>
          <cell r="CE123" t="str">
            <v>SI</v>
          </cell>
          <cell r="CF123">
            <v>0</v>
          </cell>
          <cell r="CG123" t="str">
            <v>MUNIPALIDAD</v>
          </cell>
          <cell r="CH123">
            <v>0</v>
          </cell>
          <cell r="CI123" t="str">
            <v>ADMISIBLE</v>
          </cell>
          <cell r="CJ123" t="str">
            <v>SIN OBSERVACIONES DE ADMISIBILIDAD</v>
          </cell>
          <cell r="CK123" t="str">
            <v>CHEQUEAR CALCULO LUMINICO</v>
          </cell>
          <cell r="CL123">
            <v>0</v>
          </cell>
          <cell r="CM123">
            <v>0</v>
          </cell>
          <cell r="CN123" t="str">
            <v>NO</v>
          </cell>
          <cell r="CO123">
            <v>0</v>
          </cell>
          <cell r="CP123">
            <v>0</v>
          </cell>
          <cell r="CQ123" t="str">
            <v>SI</v>
          </cell>
          <cell r="CR123" t="str">
            <v>RENE LAMBERT</v>
          </cell>
          <cell r="CS123" t="str">
            <v>1-EMPRESA FIGURA EN LOS STGTAS PROYECTOS N°104-105-113-114-115         
2-EN CADA UNO DE ESTOS NO PRESENTA CV DE LOS INSTALADORES                                 
3- SOLO PRESENTA CV DE SU EMPRESA                                                                                            
4- PLAZO DE EJECUCION 6 MESES, SIN EMBARGO EN LAS FECHAS INDICA SOLO DOS MESES, ADEMAS EN C.GANTT FIGURAN 8 MESES                                                                                                  
5-EL ADM CONTABLE DEBE CORREGIR EL VALOR MENSUAL DE 300.000 A 50.000                                                                                                                                                    
6-EL PROYECTO CONTEMPLA 6 MESES PERO INDICA EN C.GANTT 8 MESES                                                                                                                                                                
7-EL CALCULO LUMINICO NO PRESENTA FIRMA DEL PROFESIONAL                                                              
8- EL ADM .CONTABLE PARTICIPA EN LOS STGTAS PROYECTOS N°104-105-113-114-115</v>
          </cell>
          <cell r="CT123" t="str">
            <v>SITUACIONAL</v>
          </cell>
          <cell r="CU123" t="str">
            <v>Tamarugal</v>
          </cell>
          <cell r="CV123">
            <v>19060000</v>
          </cell>
          <cell r="CW123">
            <v>0</v>
          </cell>
          <cell r="CX123">
            <v>19060000</v>
          </cell>
          <cell r="CY123">
            <v>0.58600000000000008</v>
          </cell>
          <cell r="CZ123" t="str">
            <v>NO ELEGIBLE</v>
          </cell>
          <cell r="DA123">
            <v>0</v>
          </cell>
          <cell r="DB123">
            <v>0</v>
          </cell>
          <cell r="DC123">
            <v>0</v>
          </cell>
          <cell r="DD123">
            <v>0</v>
          </cell>
          <cell r="DE123">
            <v>0</v>
          </cell>
          <cell r="DF123">
            <v>0</v>
          </cell>
          <cell r="DG123" t="str">
            <v/>
          </cell>
          <cell r="DH123" t="str">
            <v/>
          </cell>
          <cell r="DI123">
            <v>0</v>
          </cell>
          <cell r="DJ123">
            <v>0</v>
          </cell>
          <cell r="DK123">
            <v>0</v>
          </cell>
          <cell r="DL123">
            <v>0</v>
          </cell>
          <cell r="DM123">
            <v>0</v>
          </cell>
          <cell r="DN123">
            <v>115</v>
          </cell>
          <cell r="DO123" t="str">
            <v>ADMISIBLE</v>
          </cell>
          <cell r="DP123">
            <v>0</v>
          </cell>
          <cell r="DQ123">
            <v>0</v>
          </cell>
        </row>
        <row r="124">
          <cell r="D124">
            <v>116</v>
          </cell>
          <cell r="E124" t="str">
            <v>65.015.851-2</v>
          </cell>
          <cell r="F124" t="str">
            <v>INTALACIÓN DE CAMARAS DE TELEVIGILANCIA PARA LA JUNTA DE VECINOS PLAZA ARICA</v>
          </cell>
          <cell r="G124" t="str">
            <v>JUNTA DE VECINOS PLAZA ARICA</v>
          </cell>
          <cell r="H124" t="str">
            <v>HABILITADO</v>
          </cell>
          <cell r="I124" t="str">
            <v>Grabado</v>
          </cell>
          <cell r="J124">
            <v>42741.417245370372</v>
          </cell>
          <cell r="K124">
            <v>43387</v>
          </cell>
          <cell r="L124" t="str">
            <v>DIRECTIVA VIGENTE</v>
          </cell>
          <cell r="M124" t="str">
            <v>OK</v>
          </cell>
          <cell r="N124" t="str">
            <v>OK</v>
          </cell>
          <cell r="O124">
            <v>0</v>
          </cell>
          <cell r="P124">
            <v>116</v>
          </cell>
          <cell r="Q124">
            <v>0</v>
          </cell>
          <cell r="R124" t="str">
            <v>san martin 1178</v>
          </cell>
          <cell r="S124" t="str">
            <v>Iquique</v>
          </cell>
          <cell r="T124" t="str">
            <v>Iquique</v>
          </cell>
          <cell r="U124">
            <v>0</v>
          </cell>
          <cell r="V124">
            <v>984659718</v>
          </cell>
          <cell r="W124" t="str">
            <v>juntavecinal.plazaricaiquique@gmail.com</v>
          </cell>
          <cell r="X124">
            <v>0</v>
          </cell>
          <cell r="Y124">
            <v>42291</v>
          </cell>
          <cell r="Z124">
            <v>43387</v>
          </cell>
          <cell r="AA124">
            <v>32897</v>
          </cell>
          <cell r="AB124">
            <v>1366036128</v>
          </cell>
          <cell r="AC124" t="str">
            <v>junta de vecinos plaza arica</v>
          </cell>
          <cell r="AD124" t="str">
            <v>BANCO ESTADO DE CHILE</v>
          </cell>
          <cell r="AE124" t="str">
            <v>CUENTA DE AHORROS</v>
          </cell>
          <cell r="AF124">
            <v>0</v>
          </cell>
          <cell r="AG124" t="str">
            <v>HABILITADO</v>
          </cell>
          <cell r="AH124" t="str">
            <v>victor ramos villegas</v>
          </cell>
          <cell r="AI124" t="str">
            <v>6.044.070-0</v>
          </cell>
          <cell r="AJ124" t="str">
            <v>errazuriz 107</v>
          </cell>
          <cell r="AK124">
            <v>0</v>
          </cell>
          <cell r="AL124">
            <v>984659718</v>
          </cell>
          <cell r="AM124" t="str">
            <v>juntavecinal.plazaricaiquique@gmail.com</v>
          </cell>
          <cell r="AN124" t="str">
            <v xml:space="preserve"> </v>
          </cell>
          <cell r="AO124" t="str">
            <v>NO</v>
          </cell>
          <cell r="AP124">
            <v>0</v>
          </cell>
          <cell r="AQ124" t="str">
            <v>HABILITADO</v>
          </cell>
          <cell r="AR124" t="str">
            <v xml:space="preserve">VICTOR SEGUNDO RAMOS VILLEGAS </v>
          </cell>
          <cell r="AS124" t="str">
            <v>6.044.070-0</v>
          </cell>
          <cell r="AT124" t="str">
            <v>ERRAZURIZ 107</v>
          </cell>
          <cell r="AU124">
            <v>0</v>
          </cell>
          <cell r="AV124">
            <v>984659718</v>
          </cell>
          <cell r="AW124" t="str">
            <v>VICTORPUPA.1952@GMAIL.COM</v>
          </cell>
          <cell r="AX124">
            <v>0</v>
          </cell>
          <cell r="AY124" t="str">
            <v>NO</v>
          </cell>
          <cell r="AZ124">
            <v>0</v>
          </cell>
          <cell r="BA124">
            <v>0</v>
          </cell>
          <cell r="BB124">
            <v>0</v>
          </cell>
          <cell r="BC124">
            <v>0</v>
          </cell>
          <cell r="BD124">
            <v>0</v>
          </cell>
          <cell r="BE124">
            <v>0</v>
          </cell>
          <cell r="BF124">
            <v>0</v>
          </cell>
          <cell r="BG124">
            <v>0</v>
          </cell>
          <cell r="BH124" t="str">
            <v>IQUIQUE</v>
          </cell>
          <cell r="BI124" t="str">
            <v>IQUIQUE</v>
          </cell>
          <cell r="BJ124" t="str">
            <v xml:space="preserve">PLAZA ARICA </v>
          </cell>
          <cell r="BK124">
            <v>150</v>
          </cell>
          <cell r="BL124">
            <v>150</v>
          </cell>
          <cell r="BM124">
            <v>0</v>
          </cell>
          <cell r="BN124" t="str">
            <v>NUEVO</v>
          </cell>
          <cell r="BO124" t="str">
            <v>SITUACIONAL</v>
          </cell>
          <cell r="BP124" t="str">
            <v>CAMARAS</v>
          </cell>
          <cell r="BQ124">
            <v>0</v>
          </cell>
          <cell r="BR124">
            <v>6</v>
          </cell>
          <cell r="BS124">
            <v>42948</v>
          </cell>
          <cell r="BT124">
            <v>43101</v>
          </cell>
          <cell r="BU124" t="str">
            <v xml:space="preserve">INSTALACIÓN DE CAMARA DE VIGILANCIA PARA PREVENCIÓN Y PROTECCIÓN DE DELITOS </v>
          </cell>
          <cell r="BV124">
            <v>0</v>
          </cell>
          <cell r="BW124">
            <v>8000000</v>
          </cell>
          <cell r="BX124">
            <v>0</v>
          </cell>
          <cell r="BY124">
            <v>0</v>
          </cell>
          <cell r="BZ124">
            <v>8000000</v>
          </cell>
          <cell r="CA124">
            <v>0</v>
          </cell>
          <cell r="CB124" t="str">
            <v>TECHMEN INGENIERIA LTDA.</v>
          </cell>
          <cell r="CC124" t="str">
            <v>NO REGISTRA</v>
          </cell>
          <cell r="CD124">
            <v>7775000</v>
          </cell>
          <cell r="CE124" t="str">
            <v>SI</v>
          </cell>
          <cell r="CF124">
            <v>0</v>
          </cell>
          <cell r="CG124">
            <v>0</v>
          </cell>
          <cell r="CH124">
            <v>0</v>
          </cell>
          <cell r="CI124" t="str">
            <v>INADMISIBLE</v>
          </cell>
          <cell r="CJ124" t="str">
            <v>NO INCORPORA CERTIFICADO DE VIGENCIA DE LA CUENTA BANCARIA</v>
          </cell>
          <cell r="CK124">
            <v>0</v>
          </cell>
          <cell r="CL124">
            <v>0</v>
          </cell>
          <cell r="CM124">
            <v>0</v>
          </cell>
          <cell r="CN124" t="str">
            <v>NO</v>
          </cell>
          <cell r="CO124">
            <v>0</v>
          </cell>
          <cell r="CP124">
            <v>0</v>
          </cell>
          <cell r="CQ124">
            <v>0</v>
          </cell>
          <cell r="CR124">
            <v>0</v>
          </cell>
          <cell r="CS124">
            <v>0</v>
          </cell>
          <cell r="CT124">
            <v>0</v>
          </cell>
          <cell r="CU124">
            <v>0</v>
          </cell>
          <cell r="CV124">
            <v>0</v>
          </cell>
          <cell r="CW124">
            <v>0</v>
          </cell>
          <cell r="CX124">
            <v>0</v>
          </cell>
          <cell r="CY124" t="str">
            <v/>
          </cell>
          <cell r="CZ124" t="str">
            <v>INADMISIBLE</v>
          </cell>
          <cell r="DA124">
            <v>0</v>
          </cell>
          <cell r="DB124">
            <v>0</v>
          </cell>
          <cell r="DC124">
            <v>0</v>
          </cell>
          <cell r="DD124">
            <v>0</v>
          </cell>
          <cell r="DE124">
            <v>0</v>
          </cell>
          <cell r="DF124">
            <v>0</v>
          </cell>
          <cell r="DG124" t="str">
            <v/>
          </cell>
          <cell r="DH124" t="str">
            <v/>
          </cell>
          <cell r="DI124">
            <v>0</v>
          </cell>
          <cell r="DJ124">
            <v>0</v>
          </cell>
          <cell r="DK124">
            <v>0</v>
          </cell>
          <cell r="DL124">
            <v>0</v>
          </cell>
          <cell r="DM124">
            <v>0</v>
          </cell>
          <cell r="DN124">
            <v>116</v>
          </cell>
          <cell r="DO124" t="str">
            <v>INADMISIBLE</v>
          </cell>
          <cell r="DP124">
            <v>0</v>
          </cell>
          <cell r="DQ124">
            <v>0</v>
          </cell>
        </row>
        <row r="125">
          <cell r="D125">
            <v>117</v>
          </cell>
          <cell r="E125" t="str">
            <v>65.005.914-k</v>
          </cell>
          <cell r="F125" t="str">
            <v>INTALACIÓN DE CAMARAS DE TELEVIGILANCIA PARA LA JUNTA DE VECINOS COLISEO</v>
          </cell>
          <cell r="G125" t="str">
            <v>JUNTA DE VECINOS COLISEO</v>
          </cell>
          <cell r="H125" t="str">
            <v>HABILITADO</v>
          </cell>
          <cell r="I125" t="str">
            <v>INSTITUCIÓN SIN VALIDAR</v>
          </cell>
          <cell r="J125" t="str">
            <v>INSTITUCIÓN SIN VALIDAR</v>
          </cell>
          <cell r="K125" t="str">
            <v>INSTITUCIÓN SIN VALIDAR</v>
          </cell>
          <cell r="L125" t="e">
            <v>#VALUE!</v>
          </cell>
          <cell r="M125" t="e">
            <v>#VALUE!</v>
          </cell>
          <cell r="N125" t="str">
            <v>OK</v>
          </cell>
          <cell r="O125">
            <v>0</v>
          </cell>
          <cell r="P125">
            <v>117</v>
          </cell>
          <cell r="Q125">
            <v>0</v>
          </cell>
          <cell r="R125" t="e">
            <v>#N/A</v>
          </cell>
          <cell r="S125" t="e">
            <v>#N/A</v>
          </cell>
          <cell r="T125" t="e">
            <v>#N/A</v>
          </cell>
          <cell r="U125" t="e">
            <v>#N/A</v>
          </cell>
          <cell r="V125" t="e">
            <v>#N/A</v>
          </cell>
          <cell r="W125" t="e">
            <v>#N/A</v>
          </cell>
          <cell r="X125">
            <v>0</v>
          </cell>
          <cell r="Y125" t="e">
            <v>#N/A</v>
          </cell>
          <cell r="Z125" t="e">
            <v>#N/A</v>
          </cell>
          <cell r="AA125" t="e">
            <v>#N/A</v>
          </cell>
          <cell r="AB125" t="e">
            <v>#N/A</v>
          </cell>
          <cell r="AC125" t="e">
            <v>#N/A</v>
          </cell>
          <cell r="AD125" t="e">
            <v>#N/A</v>
          </cell>
          <cell r="AE125" t="e">
            <v>#N/A</v>
          </cell>
          <cell r="AF125">
            <v>0</v>
          </cell>
          <cell r="AG125" t="str">
            <v>HABILITADO</v>
          </cell>
          <cell r="AH125" t="e">
            <v>#N/A</v>
          </cell>
          <cell r="AI125" t="e">
            <v>#N/A</v>
          </cell>
          <cell r="AJ125" t="e">
            <v>#N/A</v>
          </cell>
          <cell r="AK125" t="e">
            <v>#N/A</v>
          </cell>
          <cell r="AL125" t="e">
            <v>#N/A</v>
          </cell>
          <cell r="AM125" t="e">
            <v>#N/A</v>
          </cell>
          <cell r="AN125" t="str">
            <v xml:space="preserve"> </v>
          </cell>
          <cell r="AO125" t="str">
            <v>NO</v>
          </cell>
          <cell r="AP125">
            <v>0</v>
          </cell>
          <cell r="AQ125" t="str">
            <v>HABILITADO</v>
          </cell>
          <cell r="AR125" t="str">
            <v xml:space="preserve">RUBEN MARCOS PEREZ SILVA </v>
          </cell>
          <cell r="AS125" t="str">
            <v>12.146.413-6</v>
          </cell>
          <cell r="AT125" t="str">
            <v>THOMPSON 965 DEPTO 12</v>
          </cell>
          <cell r="AU125">
            <v>0</v>
          </cell>
          <cell r="AV125">
            <v>988366372</v>
          </cell>
          <cell r="AW125" t="str">
            <v>MULTICAR.PEREZ@GMAIL.COM</v>
          </cell>
          <cell r="AX125">
            <v>0</v>
          </cell>
          <cell r="AY125" t="str">
            <v>NO</v>
          </cell>
          <cell r="AZ125">
            <v>0</v>
          </cell>
          <cell r="BA125">
            <v>0</v>
          </cell>
          <cell r="BB125">
            <v>0</v>
          </cell>
          <cell r="BC125">
            <v>0</v>
          </cell>
          <cell r="BD125">
            <v>0</v>
          </cell>
          <cell r="BE125">
            <v>0</v>
          </cell>
          <cell r="BF125">
            <v>0</v>
          </cell>
          <cell r="BG125">
            <v>0</v>
          </cell>
          <cell r="BH125" t="str">
            <v>IQUIQUE</v>
          </cell>
          <cell r="BI125" t="str">
            <v>IQUIQUE</v>
          </cell>
          <cell r="BJ125" t="str">
            <v>SECTOR JUNTA DE VECINOS COLISEO</v>
          </cell>
          <cell r="BK125">
            <v>150</v>
          </cell>
          <cell r="BL125">
            <v>150</v>
          </cell>
          <cell r="BM125">
            <v>0</v>
          </cell>
          <cell r="BN125" t="str">
            <v>NUEVO</v>
          </cell>
          <cell r="BO125" t="str">
            <v>SITUACIONAL</v>
          </cell>
          <cell r="BP125" t="str">
            <v>CAMARAS</v>
          </cell>
          <cell r="BQ125">
            <v>0</v>
          </cell>
          <cell r="BR125">
            <v>6</v>
          </cell>
          <cell r="BS125">
            <v>42948</v>
          </cell>
          <cell r="BT125">
            <v>43101</v>
          </cell>
          <cell r="BU125" t="str">
            <v xml:space="preserve">INSTALACIÓN DE CAMARA DE VIGILANCIA PARA PREVENCIÓN Y PROTECCIÓN DE DELITOS </v>
          </cell>
          <cell r="BV125">
            <v>0</v>
          </cell>
          <cell r="BW125">
            <v>8000000</v>
          </cell>
          <cell r="BX125">
            <v>0</v>
          </cell>
          <cell r="BY125">
            <v>0</v>
          </cell>
          <cell r="BZ125">
            <v>8000000</v>
          </cell>
          <cell r="CA125">
            <v>0</v>
          </cell>
          <cell r="CB125" t="str">
            <v>TECHMEN INGENIERIA LTDA.</v>
          </cell>
          <cell r="CC125" t="str">
            <v>NO REGISTRA</v>
          </cell>
          <cell r="CD125">
            <v>7775000</v>
          </cell>
          <cell r="CE125" t="str">
            <v>SI</v>
          </cell>
          <cell r="CF125">
            <v>0</v>
          </cell>
          <cell r="CG125">
            <v>0</v>
          </cell>
          <cell r="CH125">
            <v>0</v>
          </cell>
          <cell r="CI125" t="str">
            <v>INADMISIBLE</v>
          </cell>
          <cell r="CJ125" t="str">
            <v>INSTITUCIÓN NO REGISTRA VALIDACIÓN - NO INCORPORA CERTIFICADO DE VIGENCIA DE LA CUENTA BANCARIA</v>
          </cell>
          <cell r="CK125">
            <v>0</v>
          </cell>
          <cell r="CL125">
            <v>0</v>
          </cell>
          <cell r="CM125">
            <v>0</v>
          </cell>
          <cell r="CN125" t="str">
            <v>NO</v>
          </cell>
          <cell r="CO125">
            <v>0</v>
          </cell>
          <cell r="CP125">
            <v>0</v>
          </cell>
          <cell r="CQ125">
            <v>0</v>
          </cell>
          <cell r="CR125">
            <v>0</v>
          </cell>
          <cell r="CS125">
            <v>0</v>
          </cell>
          <cell r="CT125">
            <v>0</v>
          </cell>
          <cell r="CU125">
            <v>0</v>
          </cell>
          <cell r="CV125">
            <v>0</v>
          </cell>
          <cell r="CW125">
            <v>0</v>
          </cell>
          <cell r="CX125">
            <v>0</v>
          </cell>
          <cell r="CY125" t="str">
            <v/>
          </cell>
          <cell r="CZ125" t="str">
            <v>INADMISIBLE</v>
          </cell>
          <cell r="DA125">
            <v>0</v>
          </cell>
          <cell r="DB125">
            <v>0</v>
          </cell>
          <cell r="DC125">
            <v>0</v>
          </cell>
          <cell r="DD125">
            <v>0</v>
          </cell>
          <cell r="DE125">
            <v>0</v>
          </cell>
          <cell r="DF125">
            <v>0</v>
          </cell>
          <cell r="DG125" t="str">
            <v/>
          </cell>
          <cell r="DH125" t="str">
            <v/>
          </cell>
          <cell r="DI125">
            <v>0</v>
          </cell>
          <cell r="DJ125">
            <v>0</v>
          </cell>
          <cell r="DK125">
            <v>0</v>
          </cell>
          <cell r="DL125">
            <v>0</v>
          </cell>
          <cell r="DM125">
            <v>0</v>
          </cell>
          <cell r="DN125">
            <v>117</v>
          </cell>
          <cell r="DO125" t="str">
            <v>INADMISIBLE</v>
          </cell>
          <cell r="DP125">
            <v>0</v>
          </cell>
          <cell r="DQ125">
            <v>0</v>
          </cell>
        </row>
        <row r="126">
          <cell r="D126">
            <v>118</v>
          </cell>
          <cell r="E126" t="str">
            <v>65.009.814-5</v>
          </cell>
          <cell r="F126" t="str">
            <v>INSTALACIÓN DE CAMARAS DE TELEVIGILANCIA PARA LA JUNTA DE VECINOS BARROS ARANA N°2</v>
          </cell>
          <cell r="G126" t="str">
            <v>JUNTA DE VECINOS NO. 2 BARROS ARANA</v>
          </cell>
          <cell r="H126" t="str">
            <v>HABILITADO</v>
          </cell>
          <cell r="I126" t="str">
            <v>Validada</v>
          </cell>
          <cell r="J126">
            <v>42787.667384259257</v>
          </cell>
          <cell r="K126">
            <v>43288</v>
          </cell>
          <cell r="L126" t="str">
            <v>DIRECTIVA VIGENTE</v>
          </cell>
          <cell r="M126" t="str">
            <v>OK</v>
          </cell>
          <cell r="N126" t="str">
            <v>OK</v>
          </cell>
          <cell r="O126">
            <v>0</v>
          </cell>
          <cell r="P126">
            <v>118</v>
          </cell>
          <cell r="Q126">
            <v>0</v>
          </cell>
          <cell r="R126" t="str">
            <v>Barros Arana 1196</v>
          </cell>
          <cell r="S126" t="str">
            <v>Iquique</v>
          </cell>
          <cell r="T126" t="str">
            <v>Iquique</v>
          </cell>
          <cell r="U126">
            <v>0</v>
          </cell>
          <cell r="V126">
            <v>75129758</v>
          </cell>
          <cell r="W126" t="str">
            <v>juntadevecinos2barrosarana@gmail.com</v>
          </cell>
          <cell r="X126">
            <v>0</v>
          </cell>
          <cell r="Y126">
            <v>42192</v>
          </cell>
          <cell r="Z126">
            <v>43288</v>
          </cell>
          <cell r="AA126">
            <v>32889</v>
          </cell>
          <cell r="AB126">
            <v>1366075794</v>
          </cell>
          <cell r="AC126" t="str">
            <v>Junta de Vecinos No. 2 Barros Arana</v>
          </cell>
          <cell r="AD126" t="str">
            <v>BANCO ESTADO DE CHILE</v>
          </cell>
          <cell r="AE126" t="str">
            <v>CUENTA DE AHORROS</v>
          </cell>
          <cell r="AF126">
            <v>0</v>
          </cell>
          <cell r="AG126" t="str">
            <v>HABILITADO</v>
          </cell>
          <cell r="AH126" t="str">
            <v>Silvia de Carmen Prieto Garate</v>
          </cell>
          <cell r="AI126" t="str">
            <v>6.544.946-3</v>
          </cell>
          <cell r="AJ126" t="str">
            <v>Barros Arana 1158</v>
          </cell>
          <cell r="AK126">
            <v>0</v>
          </cell>
          <cell r="AL126">
            <v>75129758</v>
          </cell>
          <cell r="AM126" t="str">
            <v>silviaprietog@gmail.com</v>
          </cell>
          <cell r="AN126" t="str">
            <v xml:space="preserve"> </v>
          </cell>
          <cell r="AO126" t="str">
            <v>NO</v>
          </cell>
          <cell r="AP126">
            <v>0</v>
          </cell>
          <cell r="AQ126" t="str">
            <v>HABILITADO</v>
          </cell>
          <cell r="AR126" t="str">
            <v xml:space="preserve">SILVIA DEL CARMEN PRIETO GARATE </v>
          </cell>
          <cell r="AS126" t="str">
            <v>6.544.948-3</v>
          </cell>
          <cell r="AT126" t="str">
            <v>BARROS ARANA 1196</v>
          </cell>
          <cell r="AU126">
            <v>0</v>
          </cell>
          <cell r="AV126">
            <v>975129758</v>
          </cell>
          <cell r="AW126" t="str">
            <v>SILVIAPRIETOG@GMAIL.COM</v>
          </cell>
          <cell r="AX126">
            <v>0</v>
          </cell>
          <cell r="AY126" t="str">
            <v>NO</v>
          </cell>
          <cell r="AZ126">
            <v>0</v>
          </cell>
          <cell r="BA126">
            <v>0</v>
          </cell>
          <cell r="BB126">
            <v>0</v>
          </cell>
          <cell r="BC126">
            <v>0</v>
          </cell>
          <cell r="BD126">
            <v>0</v>
          </cell>
          <cell r="BE126">
            <v>0</v>
          </cell>
          <cell r="BF126">
            <v>0</v>
          </cell>
          <cell r="BG126">
            <v>0</v>
          </cell>
          <cell r="BH126" t="str">
            <v>IQUIQUE</v>
          </cell>
          <cell r="BI126" t="str">
            <v>IQUIQUE</v>
          </cell>
          <cell r="BJ126" t="str">
            <v>SECTOR BARROS ARANA JUNTA DE VECINOS</v>
          </cell>
          <cell r="BK126">
            <v>150</v>
          </cell>
          <cell r="BL126">
            <v>150</v>
          </cell>
          <cell r="BM126">
            <v>0</v>
          </cell>
          <cell r="BN126" t="str">
            <v>NUEVO</v>
          </cell>
          <cell r="BO126" t="str">
            <v>SITUACIONAL</v>
          </cell>
          <cell r="BP126" t="str">
            <v>CAMARAS</v>
          </cell>
          <cell r="BQ126">
            <v>0</v>
          </cell>
          <cell r="BR126">
            <v>6</v>
          </cell>
          <cell r="BS126">
            <v>42948</v>
          </cell>
          <cell r="BT126">
            <v>43101</v>
          </cell>
          <cell r="BU126" t="str">
            <v xml:space="preserve">INSTALACIÓN DE CAMARA DE VIGILANCIA PARA PREVENCIÓN Y PROTECCIÓN DE DELITOS </v>
          </cell>
          <cell r="BV126">
            <v>0</v>
          </cell>
          <cell r="BW126">
            <v>8000000</v>
          </cell>
          <cell r="BX126">
            <v>0</v>
          </cell>
          <cell r="BY126">
            <v>0</v>
          </cell>
          <cell r="BZ126">
            <v>8000000</v>
          </cell>
          <cell r="CA126">
            <v>0</v>
          </cell>
          <cell r="CB126" t="str">
            <v>TECHMEN INGENIERIA LTDA.</v>
          </cell>
          <cell r="CC126" t="str">
            <v>NO REGISTRA</v>
          </cell>
          <cell r="CD126">
            <v>7775000</v>
          </cell>
          <cell r="CE126" t="str">
            <v>SI</v>
          </cell>
          <cell r="CF126">
            <v>0</v>
          </cell>
          <cell r="CG126">
            <v>0</v>
          </cell>
          <cell r="CH126">
            <v>0</v>
          </cell>
          <cell r="CI126" t="str">
            <v>INADMISIBLE</v>
          </cell>
          <cell r="CJ126" t="str">
            <v>NO INCORPORA CERTIFICADO DE VIGENCIA DE LA CUENTA BANCARIA</v>
          </cell>
          <cell r="CK126">
            <v>0</v>
          </cell>
          <cell r="CL126">
            <v>0</v>
          </cell>
          <cell r="CM126">
            <v>0</v>
          </cell>
          <cell r="CN126" t="str">
            <v>NO</v>
          </cell>
          <cell r="CO126">
            <v>0</v>
          </cell>
          <cell r="CP126">
            <v>0</v>
          </cell>
          <cell r="CQ126">
            <v>0</v>
          </cell>
          <cell r="CR126">
            <v>0</v>
          </cell>
          <cell r="CS126">
            <v>0</v>
          </cell>
          <cell r="CT126">
            <v>0</v>
          </cell>
          <cell r="CU126">
            <v>0</v>
          </cell>
          <cell r="CV126">
            <v>0</v>
          </cell>
          <cell r="CW126">
            <v>0</v>
          </cell>
          <cell r="CX126">
            <v>0</v>
          </cell>
          <cell r="CY126" t="str">
            <v/>
          </cell>
          <cell r="CZ126" t="str">
            <v>INADMISIBLE</v>
          </cell>
          <cell r="DA126">
            <v>0</v>
          </cell>
          <cell r="DB126">
            <v>0</v>
          </cell>
          <cell r="DC126">
            <v>0</v>
          </cell>
          <cell r="DD126">
            <v>0</v>
          </cell>
          <cell r="DE126">
            <v>0</v>
          </cell>
          <cell r="DF126">
            <v>0</v>
          </cell>
          <cell r="DG126" t="str">
            <v/>
          </cell>
          <cell r="DH126" t="str">
            <v/>
          </cell>
          <cell r="DI126">
            <v>0</v>
          </cell>
          <cell r="DJ126">
            <v>0</v>
          </cell>
          <cell r="DK126">
            <v>0</v>
          </cell>
          <cell r="DL126">
            <v>0</v>
          </cell>
          <cell r="DM126">
            <v>0</v>
          </cell>
          <cell r="DN126">
            <v>118</v>
          </cell>
          <cell r="DO126" t="str">
            <v>INADMISIBLE</v>
          </cell>
          <cell r="DP126">
            <v>0</v>
          </cell>
          <cell r="DQ126">
            <v>0</v>
          </cell>
        </row>
        <row r="127">
          <cell r="D127">
            <v>119</v>
          </cell>
          <cell r="E127" t="str">
            <v>65.067.756-0</v>
          </cell>
          <cell r="F127" t="str">
            <v>INSTALACIÓN DE CAMARAS DE TELEVIGILANCIA DEL CENTRO DE IQUIQUE</v>
          </cell>
          <cell r="G127" t="str">
            <v>ORGANIZACION NO GUBERNAMENTAL DE DESARROLLO CORPORACION DE ASOCIACIONES SOCIALES C.A.O.S</v>
          </cell>
          <cell r="H127" t="str">
            <v>HABILITADO</v>
          </cell>
          <cell r="I127" t="str">
            <v>Grabado</v>
          </cell>
          <cell r="J127">
            <v>42874.407326388886</v>
          </cell>
          <cell r="K127">
            <v>43131</v>
          </cell>
          <cell r="L127" t="str">
            <v>DIRECTIVA VIGENTE</v>
          </cell>
          <cell r="M127" t="str">
            <v>OK</v>
          </cell>
          <cell r="N127" t="str">
            <v>OK</v>
          </cell>
          <cell r="O127">
            <v>0</v>
          </cell>
          <cell r="P127">
            <v>119</v>
          </cell>
          <cell r="Q127">
            <v>0</v>
          </cell>
          <cell r="R127" t="str">
            <v>Obispo Labbe 432</v>
          </cell>
          <cell r="S127" t="str">
            <v>Iquique</v>
          </cell>
          <cell r="T127" t="str">
            <v>Iquique</v>
          </cell>
          <cell r="U127">
            <v>0</v>
          </cell>
          <cell r="V127">
            <v>992978305</v>
          </cell>
          <cell r="W127" t="str">
            <v>ongcaoschile@gmail.com</v>
          </cell>
          <cell r="X127">
            <v>0</v>
          </cell>
          <cell r="Y127">
            <v>41305</v>
          </cell>
          <cell r="Z127">
            <v>43131</v>
          </cell>
          <cell r="AA127">
            <v>41354</v>
          </cell>
          <cell r="AB127">
            <v>0</v>
          </cell>
          <cell r="AC127" t="str">
            <v>Organizacion no gubernamental de desarrollo corporacion de asociaciones sociales C.A.O.S</v>
          </cell>
          <cell r="AD127" t="str">
            <v>COOPEUCH</v>
          </cell>
          <cell r="AE127" t="str">
            <v>CUENTA DE AHORROS</v>
          </cell>
          <cell r="AF127">
            <v>0</v>
          </cell>
          <cell r="AG127" t="str">
            <v>HABILITADO</v>
          </cell>
          <cell r="AH127" t="str">
            <v>Mario Alzamora Bernazar</v>
          </cell>
          <cell r="AI127" t="str">
            <v>12.220.921-0</v>
          </cell>
          <cell r="AJ127" t="str">
            <v>Galvarino 1590</v>
          </cell>
          <cell r="AK127">
            <v>0</v>
          </cell>
          <cell r="AL127">
            <v>992978305</v>
          </cell>
          <cell r="AM127" t="str">
            <v>mayerkoalza@gmail.com</v>
          </cell>
          <cell r="AN127" t="str">
            <v xml:space="preserve"> </v>
          </cell>
          <cell r="AO127" t="str">
            <v>NO</v>
          </cell>
          <cell r="AP127">
            <v>0</v>
          </cell>
          <cell r="AQ127" t="str">
            <v>HABILITADO</v>
          </cell>
          <cell r="AR127" t="str">
            <v>BIEROCHKA AYLEEN CORREA GOMEZ</v>
          </cell>
          <cell r="AS127" t="str">
            <v>18.900.011-1</v>
          </cell>
          <cell r="AT127" t="str">
            <v>COND. PADRE HURTADO RIQUELME 911 BLOCK - D DEPTO 42</v>
          </cell>
          <cell r="AU127">
            <v>0</v>
          </cell>
          <cell r="AV127">
            <v>9968677568</v>
          </cell>
          <cell r="AW127" t="str">
            <v>BIERA.CORREA174@GMAIL.COM</v>
          </cell>
          <cell r="AX127">
            <v>0</v>
          </cell>
          <cell r="AY127" t="str">
            <v>SI</v>
          </cell>
          <cell r="AZ127">
            <v>0</v>
          </cell>
          <cell r="BA127" t="str">
            <v>MARIA FERNANDA GOMEZ COLLAO</v>
          </cell>
          <cell r="BB127" t="str">
            <v>11.343.288-8</v>
          </cell>
          <cell r="BC127" t="str">
            <v>OBISPO LABBE 795</v>
          </cell>
          <cell r="BD127">
            <v>0</v>
          </cell>
          <cell r="BE127">
            <v>986793181</v>
          </cell>
          <cell r="BF127" t="str">
            <v>MARIAFGOMEZCOLLA@GMAIL.COM</v>
          </cell>
          <cell r="BG127">
            <v>0</v>
          </cell>
          <cell r="BH127" t="str">
            <v>IQUIQUE</v>
          </cell>
          <cell r="BI127" t="str">
            <v>IQUIQUE</v>
          </cell>
          <cell r="BJ127" t="str">
            <v xml:space="preserve"> JV. CENTRAL Y JV. MORRO</v>
          </cell>
          <cell r="BK127">
            <v>300</v>
          </cell>
          <cell r="BL127">
            <v>300</v>
          </cell>
          <cell r="BM127">
            <v>0</v>
          </cell>
          <cell r="BN127" t="str">
            <v>NUEVO</v>
          </cell>
          <cell r="BO127" t="str">
            <v>SITUACIONAL</v>
          </cell>
          <cell r="BP127" t="str">
            <v>CAMARAS</v>
          </cell>
          <cell r="BQ127">
            <v>0</v>
          </cell>
          <cell r="BR127">
            <v>6</v>
          </cell>
          <cell r="BS127">
            <v>42948</v>
          </cell>
          <cell r="BT127">
            <v>43101</v>
          </cell>
          <cell r="BU127" t="str">
            <v xml:space="preserve">INSTALACIÓN DE CAMARA DE VIGILANCIA PARA PREVENCIÓN Y PROTECCIÓN DE DELITOS </v>
          </cell>
          <cell r="BV127">
            <v>0</v>
          </cell>
          <cell r="BW127">
            <v>16045403</v>
          </cell>
          <cell r="BX127">
            <v>0</v>
          </cell>
          <cell r="BY127">
            <v>0</v>
          </cell>
          <cell r="BZ127">
            <v>16045403</v>
          </cell>
          <cell r="CA127">
            <v>0</v>
          </cell>
          <cell r="CB127" t="str">
            <v>TECHMEN INGENIERIA LTDA.</v>
          </cell>
          <cell r="CC127" t="str">
            <v>NO REGISTRA</v>
          </cell>
          <cell r="CD127">
            <v>10000000</v>
          </cell>
          <cell r="CE127" t="str">
            <v>NO</v>
          </cell>
          <cell r="CF127">
            <v>0</v>
          </cell>
          <cell r="CG127">
            <v>0</v>
          </cell>
          <cell r="CH127">
            <v>0</v>
          </cell>
          <cell r="CI127" t="str">
            <v>INADMISIBLE</v>
          </cell>
          <cell r="CJ127" t="str">
            <v>NO INCORPORA CERTIFICADO DE VIGENCIA DE LA CUENTA BANCARIA</v>
          </cell>
          <cell r="CK127">
            <v>0</v>
          </cell>
          <cell r="CL127">
            <v>0</v>
          </cell>
          <cell r="CM127">
            <v>0</v>
          </cell>
          <cell r="CN127" t="str">
            <v>NO</v>
          </cell>
          <cell r="CO127">
            <v>0</v>
          </cell>
          <cell r="CP127">
            <v>0</v>
          </cell>
          <cell r="CQ127">
            <v>0</v>
          </cell>
          <cell r="CR127">
            <v>0</v>
          </cell>
          <cell r="CS127">
            <v>0</v>
          </cell>
          <cell r="CT127">
            <v>0</v>
          </cell>
          <cell r="CU127">
            <v>0</v>
          </cell>
          <cell r="CV127">
            <v>0</v>
          </cell>
          <cell r="CW127">
            <v>0</v>
          </cell>
          <cell r="CX127">
            <v>0</v>
          </cell>
          <cell r="CY127" t="str">
            <v/>
          </cell>
          <cell r="CZ127" t="str">
            <v>INADMISIBLE</v>
          </cell>
          <cell r="DA127">
            <v>0</v>
          </cell>
          <cell r="DB127">
            <v>0</v>
          </cell>
          <cell r="DC127">
            <v>0</v>
          </cell>
          <cell r="DD127">
            <v>0</v>
          </cell>
          <cell r="DE127">
            <v>0</v>
          </cell>
          <cell r="DF127">
            <v>0</v>
          </cell>
          <cell r="DG127" t="str">
            <v/>
          </cell>
          <cell r="DH127" t="str">
            <v/>
          </cell>
          <cell r="DI127">
            <v>0</v>
          </cell>
          <cell r="DJ127">
            <v>0</v>
          </cell>
          <cell r="DK127">
            <v>0</v>
          </cell>
          <cell r="DL127">
            <v>0</v>
          </cell>
          <cell r="DM127">
            <v>0</v>
          </cell>
          <cell r="DN127">
            <v>119</v>
          </cell>
          <cell r="DO127" t="str">
            <v>INADMISIBLE</v>
          </cell>
          <cell r="DP127">
            <v>0</v>
          </cell>
          <cell r="DQ127">
            <v>0</v>
          </cell>
        </row>
        <row r="128">
          <cell r="D128">
            <v>120</v>
          </cell>
          <cell r="E128" t="str">
            <v>65.044.594-5</v>
          </cell>
          <cell r="F128" t="str">
            <v>INSTALACIÓN DE CAMARAS DE TELEVIGILANCIA PARA LA JUNTA DE VECINOS GRUMETE BOLADOS</v>
          </cell>
          <cell r="G128" t="str">
            <v>JUNTA VECINAL GRUMETE BOLADOS 26</v>
          </cell>
          <cell r="H128" t="str">
            <v>HABILITADO</v>
          </cell>
          <cell r="I128" t="str">
            <v>Grabado</v>
          </cell>
          <cell r="J128">
            <v>42741.426793981482</v>
          </cell>
          <cell r="K128">
            <v>42456</v>
          </cell>
          <cell r="L128" t="str">
            <v>DIRECTIVA VIGENTE</v>
          </cell>
          <cell r="M128" t="str">
            <v>OK</v>
          </cell>
          <cell r="N128" t="str">
            <v>OK</v>
          </cell>
          <cell r="O128">
            <v>0</v>
          </cell>
          <cell r="P128">
            <v>120</v>
          </cell>
          <cell r="Q128">
            <v>0</v>
          </cell>
          <cell r="R128" t="str">
            <v>21 DE MAYO 454</v>
          </cell>
          <cell r="S128" t="str">
            <v>Iquique</v>
          </cell>
          <cell r="T128" t="str">
            <v>Iquique</v>
          </cell>
          <cell r="U128">
            <v>0</v>
          </cell>
          <cell r="V128">
            <v>998490979</v>
          </cell>
          <cell r="W128" t="str">
            <v>jjvvgrumetebolados@gmail.com</v>
          </cell>
          <cell r="X128">
            <v>0</v>
          </cell>
          <cell r="Y128">
            <v>41727</v>
          </cell>
          <cell r="Z128">
            <v>42456</v>
          </cell>
          <cell r="AA128">
            <v>27823</v>
          </cell>
          <cell r="AB128">
            <v>1366156964</v>
          </cell>
          <cell r="AC128" t="str">
            <v>Junta de Vecinos Grumete Bolados N° 26</v>
          </cell>
          <cell r="AD128" t="str">
            <v>BANCO ESTADO DE CHILE</v>
          </cell>
          <cell r="AE128" t="str">
            <v>CUENTA DE AHORROS</v>
          </cell>
          <cell r="AF128">
            <v>0</v>
          </cell>
          <cell r="AG128" t="str">
            <v>HABILITADO</v>
          </cell>
          <cell r="AH128" t="str">
            <v>NELIDA SUSANA DAVILA VARAS</v>
          </cell>
          <cell r="AI128" t="str">
            <v>10.029.135-5</v>
          </cell>
          <cell r="AJ128" t="str">
            <v>21 de mayo # 804</v>
          </cell>
          <cell r="AK128">
            <v>0</v>
          </cell>
          <cell r="AL128">
            <v>998490979</v>
          </cell>
          <cell r="AM128" t="str">
            <v>jjvvgrumetebolados@gmail.com</v>
          </cell>
          <cell r="AN128" t="str">
            <v xml:space="preserve"> </v>
          </cell>
          <cell r="AO128" t="str">
            <v>NO</v>
          </cell>
          <cell r="AP128">
            <v>0</v>
          </cell>
          <cell r="AQ128" t="str">
            <v>HABILITADO</v>
          </cell>
          <cell r="AR128" t="str">
            <v xml:space="preserve">NELIDA SUSANA DAVILA VARAS </v>
          </cell>
          <cell r="AS128" t="str">
            <v>10.029.135-5</v>
          </cell>
          <cell r="AT128" t="str">
            <v>21 DE MAYO</v>
          </cell>
          <cell r="AU128">
            <v>0</v>
          </cell>
          <cell r="AV128">
            <v>998490979</v>
          </cell>
          <cell r="AW128" t="str">
            <v>SUSYDAVILA.21.@GMAIL.COM</v>
          </cell>
          <cell r="AX128">
            <v>0</v>
          </cell>
          <cell r="AY128" t="str">
            <v>NO</v>
          </cell>
          <cell r="AZ128">
            <v>0</v>
          </cell>
          <cell r="BA128">
            <v>0</v>
          </cell>
          <cell r="BB128">
            <v>0</v>
          </cell>
          <cell r="BC128">
            <v>0</v>
          </cell>
          <cell r="BD128">
            <v>0</v>
          </cell>
          <cell r="BE128">
            <v>0</v>
          </cell>
          <cell r="BF128">
            <v>0</v>
          </cell>
          <cell r="BG128">
            <v>0</v>
          </cell>
          <cell r="BH128" t="str">
            <v>IQUIQUE</v>
          </cell>
          <cell r="BI128" t="str">
            <v>IQUIQUE</v>
          </cell>
          <cell r="BJ128" t="str">
            <v>JV. GRUMETE BOLADOS</v>
          </cell>
          <cell r="BK128">
            <v>150</v>
          </cell>
          <cell r="BL128">
            <v>150</v>
          </cell>
          <cell r="BM128">
            <v>0</v>
          </cell>
          <cell r="BN128" t="str">
            <v>NUEVO</v>
          </cell>
          <cell r="BO128" t="str">
            <v>SITUACIONAL</v>
          </cell>
          <cell r="BP128" t="str">
            <v>CAMARAS</v>
          </cell>
          <cell r="BQ128">
            <v>0</v>
          </cell>
          <cell r="BR128">
            <v>6</v>
          </cell>
          <cell r="BS128">
            <v>42948</v>
          </cell>
          <cell r="BT128">
            <v>43101</v>
          </cell>
          <cell r="BU128" t="str">
            <v xml:space="preserve">INSTALACIÓN DE CAMARA DE VIGILANCIA PARA PREVENCIÓN Y PROTECCIÓN DE DELITOS </v>
          </cell>
          <cell r="BV128">
            <v>0</v>
          </cell>
          <cell r="BW128">
            <v>8000000</v>
          </cell>
          <cell r="BX128">
            <v>0</v>
          </cell>
          <cell r="BY128">
            <v>0</v>
          </cell>
          <cell r="BZ128">
            <v>8000000</v>
          </cell>
          <cell r="CA128">
            <v>0</v>
          </cell>
          <cell r="CB128" t="str">
            <v>TECHMEN INGENIERIA LTDA.</v>
          </cell>
          <cell r="CC128" t="str">
            <v>NO REGISTRA</v>
          </cell>
          <cell r="CD128">
            <v>7775000</v>
          </cell>
          <cell r="CE128" t="str">
            <v>SI</v>
          </cell>
          <cell r="CF128">
            <v>0</v>
          </cell>
          <cell r="CG128">
            <v>0</v>
          </cell>
          <cell r="CH128">
            <v>0</v>
          </cell>
          <cell r="CI128" t="str">
            <v>INADMISIBLE</v>
          </cell>
          <cell r="CJ128" t="str">
            <v>NO INCORPORA CERTIFICADO DE VIGENCIA DE LA CUENTA BANCARIA</v>
          </cell>
          <cell r="CK128">
            <v>0</v>
          </cell>
          <cell r="CL128">
            <v>0</v>
          </cell>
          <cell r="CM128">
            <v>0</v>
          </cell>
          <cell r="CN128" t="str">
            <v>NO</v>
          </cell>
          <cell r="CO128">
            <v>0</v>
          </cell>
          <cell r="CP128">
            <v>0</v>
          </cell>
          <cell r="CQ128">
            <v>0</v>
          </cell>
          <cell r="CR128">
            <v>0</v>
          </cell>
          <cell r="CS128">
            <v>0</v>
          </cell>
          <cell r="CT128">
            <v>0</v>
          </cell>
          <cell r="CU128">
            <v>0</v>
          </cell>
          <cell r="CV128">
            <v>0</v>
          </cell>
          <cell r="CW128">
            <v>0</v>
          </cell>
          <cell r="CX128">
            <v>0</v>
          </cell>
          <cell r="CY128" t="str">
            <v/>
          </cell>
          <cell r="CZ128" t="str">
            <v>INADMISIBLE</v>
          </cell>
          <cell r="DA128">
            <v>0</v>
          </cell>
          <cell r="DB128">
            <v>0</v>
          </cell>
          <cell r="DC128">
            <v>0</v>
          </cell>
          <cell r="DD128">
            <v>0</v>
          </cell>
          <cell r="DE128">
            <v>0</v>
          </cell>
          <cell r="DF128">
            <v>0</v>
          </cell>
          <cell r="DG128" t="str">
            <v/>
          </cell>
          <cell r="DH128" t="str">
            <v/>
          </cell>
          <cell r="DI128">
            <v>0</v>
          </cell>
          <cell r="DJ128">
            <v>0</v>
          </cell>
          <cell r="DK128">
            <v>0</v>
          </cell>
          <cell r="DL128">
            <v>0</v>
          </cell>
          <cell r="DM128">
            <v>0</v>
          </cell>
          <cell r="DN128">
            <v>120</v>
          </cell>
          <cell r="DO128" t="str">
            <v>INADMISIBLE</v>
          </cell>
          <cell r="DP128">
            <v>0</v>
          </cell>
          <cell r="DQ128">
            <v>0</v>
          </cell>
        </row>
        <row r="129">
          <cell r="D129">
            <v>121</v>
          </cell>
          <cell r="E129" t="str">
            <v>74.664.400-0</v>
          </cell>
          <cell r="F129" t="str">
            <v>LA LUZ BRINDA PROTECCIÓN TRANQUILIDAD Y ALEGRÍA A LA COMUNIDAD DE SIBAYA</v>
          </cell>
          <cell r="G129" t="str">
            <v>JUNTA VECINAL N 9 DE SIBAYA</v>
          </cell>
          <cell r="H129" t="str">
            <v>HABILITADO</v>
          </cell>
          <cell r="I129" t="str">
            <v>Validada</v>
          </cell>
          <cell r="J129">
            <v>42885.3984837963</v>
          </cell>
          <cell r="K129">
            <v>43383</v>
          </cell>
          <cell r="L129" t="str">
            <v>DIRECTIVA VIGENTE</v>
          </cell>
          <cell r="M129" t="str">
            <v>OK</v>
          </cell>
          <cell r="N129" t="str">
            <v>OK</v>
          </cell>
          <cell r="O129">
            <v>0</v>
          </cell>
          <cell r="P129">
            <v>121</v>
          </cell>
          <cell r="Q129">
            <v>0</v>
          </cell>
          <cell r="R129" t="str">
            <v>SIBAYA s/n</v>
          </cell>
          <cell r="S129" t="str">
            <v>Tamarugal</v>
          </cell>
          <cell r="T129" t="str">
            <v>Huara</v>
          </cell>
          <cell r="U129">
            <v>572444219</v>
          </cell>
          <cell r="V129">
            <v>978876755</v>
          </cell>
          <cell r="W129" t="str">
            <v>juntadevecinosdesibaya@gmail.com</v>
          </cell>
          <cell r="X129">
            <v>0</v>
          </cell>
          <cell r="Y129">
            <v>42287</v>
          </cell>
          <cell r="Z129">
            <v>43383</v>
          </cell>
          <cell r="AA129">
            <v>32925</v>
          </cell>
          <cell r="AB129">
            <v>1366034044</v>
          </cell>
          <cell r="AC129" t="str">
            <v>JUNTA DE VECINOS N9 DE SIBAYA</v>
          </cell>
          <cell r="AD129" t="str">
            <v>BANCO ESTADO DE CHILE</v>
          </cell>
          <cell r="AE129" t="str">
            <v>CUENTA DE AHORROS</v>
          </cell>
          <cell r="AF129">
            <v>0</v>
          </cell>
          <cell r="AG129" t="str">
            <v>HABILITADO</v>
          </cell>
          <cell r="AH129" t="str">
            <v>DIMAS VILCA TICUNA</v>
          </cell>
          <cell r="AI129" t="str">
            <v>4.454.936-0</v>
          </cell>
          <cell r="AJ129" t="str">
            <v>SIBAYA s/n</v>
          </cell>
          <cell r="AK129">
            <v>572444219</v>
          </cell>
          <cell r="AL129">
            <v>978876755</v>
          </cell>
          <cell r="AM129" t="str">
            <v>juntadevecinosdesibaya@gmail.com</v>
          </cell>
          <cell r="AN129" t="str">
            <v xml:space="preserve"> </v>
          </cell>
          <cell r="AO129" t="str">
            <v>NO</v>
          </cell>
          <cell r="AP129">
            <v>0</v>
          </cell>
          <cell r="AQ129" t="str">
            <v>HABILITADO</v>
          </cell>
          <cell r="AR129" t="str">
            <v>DIMAS VILCA TICUNA</v>
          </cell>
          <cell r="AS129" t="str">
            <v>4.454.936-0</v>
          </cell>
          <cell r="AT129">
            <v>0</v>
          </cell>
          <cell r="AU129">
            <v>0</v>
          </cell>
          <cell r="AV129">
            <v>0</v>
          </cell>
          <cell r="AW129">
            <v>0</v>
          </cell>
          <cell r="AX129">
            <v>0</v>
          </cell>
          <cell r="AY129" t="str">
            <v>NO</v>
          </cell>
          <cell r="AZ129">
            <v>0</v>
          </cell>
          <cell r="BA129">
            <v>0</v>
          </cell>
          <cell r="BB129">
            <v>0</v>
          </cell>
          <cell r="BC129">
            <v>0</v>
          </cell>
          <cell r="BD129">
            <v>0</v>
          </cell>
          <cell r="BE129">
            <v>0</v>
          </cell>
          <cell r="BF129">
            <v>0</v>
          </cell>
          <cell r="BG129">
            <v>0</v>
          </cell>
          <cell r="BH129" t="str">
            <v>TAMARUGAL</v>
          </cell>
          <cell r="BI129" t="str">
            <v>HUARA</v>
          </cell>
          <cell r="BJ129">
            <v>0</v>
          </cell>
          <cell r="BK129">
            <v>0</v>
          </cell>
          <cell r="BL129">
            <v>0</v>
          </cell>
          <cell r="BM129" t="e">
            <v>#DIV/0!</v>
          </cell>
          <cell r="BN129" t="str">
            <v>NUEVO</v>
          </cell>
          <cell r="BO129" t="str">
            <v>SITUACIONAL</v>
          </cell>
          <cell r="BP129" t="str">
            <v>ILUMINACIÓN</v>
          </cell>
          <cell r="BQ129">
            <v>0</v>
          </cell>
          <cell r="BR129" t="str">
            <v>INGRESAR SOLO NUMERO DE CANTIDAD DE MESES A EJECUTAR</v>
          </cell>
          <cell r="BS129" t="str">
            <v>INGRESAR FECHA</v>
          </cell>
          <cell r="BT129" t="e">
            <v>#VALUE!</v>
          </cell>
          <cell r="BU129" t="str">
            <v>IMPLEMENTAR LUMINARIAS SOLARES EN ESPACIOS PUBLICOS DE LA LOCALIDAD DE SIBAYA</v>
          </cell>
          <cell r="BV129">
            <v>0</v>
          </cell>
          <cell r="BW129">
            <v>18470000</v>
          </cell>
          <cell r="BX129">
            <v>2650000</v>
          </cell>
          <cell r="BY129">
            <v>0</v>
          </cell>
          <cell r="BZ129">
            <v>21120000</v>
          </cell>
          <cell r="CA129">
            <v>0</v>
          </cell>
          <cell r="CB129" t="str">
            <v>SOLAR AVALOS</v>
          </cell>
          <cell r="CC129" t="str">
            <v>OSCAR ESTAY AVALOS</v>
          </cell>
          <cell r="CD129">
            <v>17600000</v>
          </cell>
          <cell r="CE129" t="str">
            <v>SI</v>
          </cell>
          <cell r="CF129">
            <v>0</v>
          </cell>
          <cell r="CG129">
            <v>0</v>
          </cell>
          <cell r="CH129">
            <v>0</v>
          </cell>
          <cell r="CI129" t="str">
            <v>ADMISIBLE</v>
          </cell>
          <cell r="CJ129" t="str">
            <v>SIN OBSERVACIONES DE ADMISIBILIDAD</v>
          </cell>
          <cell r="CK129">
            <v>0</v>
          </cell>
          <cell r="CL129">
            <v>0</v>
          </cell>
          <cell r="CM129">
            <v>0</v>
          </cell>
          <cell r="CN129" t="str">
            <v>NO</v>
          </cell>
          <cell r="CO129">
            <v>0</v>
          </cell>
          <cell r="CP129">
            <v>0</v>
          </cell>
          <cell r="CQ129" t="str">
            <v>NO</v>
          </cell>
          <cell r="CR129" t="str">
            <v>RENE LAMBERT</v>
          </cell>
          <cell r="CS129" t="str">
            <v>1- DE LAS COTIZACIONES ,MUESTRA UNA MUY EXTENSA DONDE INDICA ESPECIFICACIONES TECNICAS INFORME DE LUMINOCIDAD PERO NO SE ENCUENTRAN FIRMADAS POR UN PROFESIONAL           
2- NO PRESENTA CV DEL RR.HH                                                                                                       
3- NO PRESENTA CARTAS DE COMPROMISOS DE LOS TRABAJADORES Y EJECUTADORES DEL PROYECTO</v>
          </cell>
          <cell r="CT129" t="str">
            <v>SITUACIONAL</v>
          </cell>
          <cell r="CU129" t="str">
            <v>Tamarugal</v>
          </cell>
          <cell r="CV129">
            <v>18470000</v>
          </cell>
          <cell r="CW129">
            <v>18470000</v>
          </cell>
          <cell r="CX129">
            <v>0</v>
          </cell>
          <cell r="CY129">
            <v>0.70150000000000001</v>
          </cell>
          <cell r="CZ129" t="str">
            <v>ELEGIBLE</v>
          </cell>
          <cell r="DA129">
            <v>0</v>
          </cell>
          <cell r="DB129">
            <v>18470000</v>
          </cell>
          <cell r="DC129">
            <v>10000000</v>
          </cell>
          <cell r="DD129">
            <v>8470000</v>
          </cell>
          <cell r="DE129" t="str">
            <v>ADJUDICADO</v>
          </cell>
          <cell r="DF129">
            <v>0</v>
          </cell>
          <cell r="DG129" t="str">
            <v/>
          </cell>
          <cell r="DH129">
            <v>10000000</v>
          </cell>
          <cell r="DI129">
            <v>0</v>
          </cell>
          <cell r="DJ129" t="str">
            <v>ENTREGADO</v>
          </cell>
          <cell r="DK129">
            <v>0</v>
          </cell>
          <cell r="DL129">
            <v>0</v>
          </cell>
          <cell r="DM129">
            <v>0</v>
          </cell>
          <cell r="DN129">
            <v>121</v>
          </cell>
          <cell r="DO129" t="str">
            <v>ENTREGADO</v>
          </cell>
          <cell r="DP129">
            <v>0</v>
          </cell>
          <cell r="DQ129">
            <v>0</v>
          </cell>
        </row>
        <row r="130">
          <cell r="D130">
            <v>122</v>
          </cell>
          <cell r="E130" t="str">
            <v>65.022.671-2</v>
          </cell>
          <cell r="F130" t="str">
            <v>CUIDANDO A NUESTROS VECINOS DE TAMARUGAL 2 CON CAMARAS DE SEGURIDAD</v>
          </cell>
          <cell r="G130" t="str">
            <v>JUNTA DE VECINOS TAMARUGAL 2 Nº43</v>
          </cell>
          <cell r="H130" t="str">
            <v>HABILITADO</v>
          </cell>
          <cell r="I130" t="str">
            <v>Validada</v>
          </cell>
          <cell r="J130">
            <v>42884.669432870367</v>
          </cell>
          <cell r="K130">
            <v>42989</v>
          </cell>
          <cell r="L130" t="str">
            <v>DIRECTIVA ESTÁ POR VENCER</v>
          </cell>
          <cell r="M130" t="str">
            <v>DIRECTIVA VENCE EL MES  9</v>
          </cell>
          <cell r="N130" t="str">
            <v>OK</v>
          </cell>
          <cell r="O130">
            <v>0</v>
          </cell>
          <cell r="P130">
            <v>122</v>
          </cell>
          <cell r="Q130">
            <v>0</v>
          </cell>
          <cell r="R130" t="str">
            <v>EL CARMELO 3213-A</v>
          </cell>
          <cell r="S130" t="str">
            <v>Iquique</v>
          </cell>
          <cell r="T130" t="str">
            <v>Iquique</v>
          </cell>
          <cell r="U130">
            <v>0</v>
          </cell>
          <cell r="V130">
            <v>56990180072</v>
          </cell>
          <cell r="W130" t="str">
            <v>jv.tamarugal@gmail.com</v>
          </cell>
          <cell r="X130">
            <v>0</v>
          </cell>
          <cell r="Y130">
            <v>41893</v>
          </cell>
          <cell r="Z130">
            <v>42989</v>
          </cell>
          <cell r="AA130">
            <v>33212</v>
          </cell>
          <cell r="AB130">
            <v>0</v>
          </cell>
          <cell r="AC130" t="str">
            <v>JUNTA DE VECINOS TAMARUGAL 2 Nº43</v>
          </cell>
          <cell r="AD130" t="str">
            <v>BANCO ESTADO DE CHILE</v>
          </cell>
          <cell r="AE130" t="str">
            <v>CUENTA DE AHORROS</v>
          </cell>
          <cell r="AF130">
            <v>0</v>
          </cell>
          <cell r="AG130" t="str">
            <v>HABILITADO</v>
          </cell>
          <cell r="AH130" t="str">
            <v>HILDA DEL CARMEN BURGOS SILVA</v>
          </cell>
          <cell r="AI130" t="str">
            <v>6.435.195-8</v>
          </cell>
          <cell r="AJ130" t="str">
            <v>EL CARMELO 3213-A</v>
          </cell>
          <cell r="AK130">
            <v>0</v>
          </cell>
          <cell r="AL130">
            <v>56990180072</v>
          </cell>
          <cell r="AM130" t="str">
            <v>j.v.tamarugal@gmail.com</v>
          </cell>
          <cell r="AN130" t="str">
            <v xml:space="preserve"> </v>
          </cell>
          <cell r="AO130" t="str">
            <v>NO</v>
          </cell>
          <cell r="AP130">
            <v>0</v>
          </cell>
          <cell r="AQ130" t="str">
            <v>HABILITADO</v>
          </cell>
          <cell r="AR130" t="str">
            <v>JUAN DELGADO LEYTON</v>
          </cell>
          <cell r="AS130" t="str">
            <v>4.204.272-2</v>
          </cell>
          <cell r="AT130">
            <v>0</v>
          </cell>
          <cell r="AU130">
            <v>0</v>
          </cell>
          <cell r="AV130">
            <v>0</v>
          </cell>
          <cell r="AW130">
            <v>0</v>
          </cell>
          <cell r="AX130">
            <v>0</v>
          </cell>
          <cell r="AY130" t="str">
            <v>NO</v>
          </cell>
          <cell r="AZ130">
            <v>0</v>
          </cell>
          <cell r="BA130">
            <v>0</v>
          </cell>
          <cell r="BB130">
            <v>0</v>
          </cell>
          <cell r="BC130">
            <v>0</v>
          </cell>
          <cell r="BD130">
            <v>0</v>
          </cell>
          <cell r="BE130">
            <v>0</v>
          </cell>
          <cell r="BF130">
            <v>0</v>
          </cell>
          <cell r="BG130">
            <v>0</v>
          </cell>
          <cell r="BH130" t="str">
            <v>IQUIQUE</v>
          </cell>
          <cell r="BI130" t="str">
            <v>IQUIQUE</v>
          </cell>
          <cell r="BJ130">
            <v>0</v>
          </cell>
          <cell r="BK130">
            <v>0</v>
          </cell>
          <cell r="BL130">
            <v>0</v>
          </cell>
          <cell r="BM130" t="e">
            <v>#DIV/0!</v>
          </cell>
          <cell r="BN130" t="str">
            <v>NUEVO</v>
          </cell>
          <cell r="BO130" t="str">
            <v>SITUACIONAL</v>
          </cell>
          <cell r="BP130" t="str">
            <v>CAMARAS</v>
          </cell>
          <cell r="BQ130">
            <v>0</v>
          </cell>
          <cell r="BR130">
            <v>6</v>
          </cell>
          <cell r="BS130">
            <v>42979</v>
          </cell>
          <cell r="BT130">
            <v>43160</v>
          </cell>
          <cell r="BU130">
            <v>0</v>
          </cell>
          <cell r="BV130">
            <v>0</v>
          </cell>
          <cell r="BW130">
            <v>8000000</v>
          </cell>
          <cell r="BX130">
            <v>0</v>
          </cell>
          <cell r="BY130">
            <v>0</v>
          </cell>
          <cell r="BZ130">
            <v>8000000</v>
          </cell>
          <cell r="CA130">
            <v>0</v>
          </cell>
          <cell r="CB130" t="str">
            <v>VILLA TELECOM</v>
          </cell>
          <cell r="CC130" t="str">
            <v>ANTOIO VILLAFAÑA VACIAN</v>
          </cell>
          <cell r="CD130">
            <v>7899999</v>
          </cell>
          <cell r="CE130" t="str">
            <v>SI</v>
          </cell>
          <cell r="CF130" t="str">
            <v>SI</v>
          </cell>
          <cell r="CG130">
            <v>0</v>
          </cell>
          <cell r="CH130">
            <v>0</v>
          </cell>
          <cell r="CI130" t="str">
            <v>ADMISIBLE</v>
          </cell>
          <cell r="CJ130" t="str">
            <v>SIN OBSERVACIONES DE ADMISIBILIDAD</v>
          </cell>
          <cell r="CK130">
            <v>0</v>
          </cell>
          <cell r="CL130">
            <v>0</v>
          </cell>
          <cell r="CM130">
            <v>0</v>
          </cell>
          <cell r="CN130" t="str">
            <v>NO</v>
          </cell>
          <cell r="CO130">
            <v>0</v>
          </cell>
          <cell r="CP130">
            <v>0</v>
          </cell>
          <cell r="CQ130" t="str">
            <v>NO</v>
          </cell>
          <cell r="CR130" t="str">
            <v>JORGE ESCALONA</v>
          </cell>
          <cell r="CS130" t="str">
            <v>1. NO SE EXHIBE COMPROMISO O PLAN DE MANTENIMIENTO. 
3. NO HAY CURRICULYM DEL PERSONAL TECNICO QUE INSTALARÁ LAS CAMARAS.</v>
          </cell>
          <cell r="CT130" t="str">
            <v>SITUACIONAL</v>
          </cell>
          <cell r="CU130" t="str">
            <v>Iquique</v>
          </cell>
          <cell r="CV130">
            <v>8000000</v>
          </cell>
          <cell r="CW130">
            <v>8000000</v>
          </cell>
          <cell r="CX130">
            <v>0</v>
          </cell>
          <cell r="CY130">
            <v>0.70000000000000007</v>
          </cell>
          <cell r="CZ130" t="str">
            <v>ELEGIBLE</v>
          </cell>
          <cell r="DA130">
            <v>0</v>
          </cell>
          <cell r="DB130">
            <v>8000000</v>
          </cell>
          <cell r="DC130">
            <v>8000000</v>
          </cell>
          <cell r="DD130">
            <v>0</v>
          </cell>
          <cell r="DE130" t="str">
            <v>NO ADJUDICADO</v>
          </cell>
          <cell r="DF130">
            <v>0</v>
          </cell>
          <cell r="DG130" t="str">
            <v/>
          </cell>
          <cell r="DH130" t="str">
            <v/>
          </cell>
          <cell r="DI130">
            <v>0</v>
          </cell>
          <cell r="DJ130">
            <v>0</v>
          </cell>
          <cell r="DK130">
            <v>0</v>
          </cell>
          <cell r="DL130">
            <v>0</v>
          </cell>
          <cell r="DM130">
            <v>0</v>
          </cell>
          <cell r="DN130">
            <v>122</v>
          </cell>
          <cell r="DO130" t="str">
            <v>NO ADJUDICADO</v>
          </cell>
          <cell r="DP130">
            <v>0</v>
          </cell>
          <cell r="DQ130">
            <v>0</v>
          </cell>
        </row>
        <row r="131">
          <cell r="D131">
            <v>123</v>
          </cell>
          <cell r="E131" t="str">
            <v>65.040.886-1</v>
          </cell>
          <cell r="F131" t="str">
            <v>CLARIDAD Y SEGURIDAD PARA LA JUNTA</v>
          </cell>
          <cell r="G131" t="str">
            <v>JUNTA DE VECINOS PLAZA BRASIL N° 21</v>
          </cell>
          <cell r="H131" t="str">
            <v>HABILITADO</v>
          </cell>
          <cell r="I131" t="str">
            <v>Validada</v>
          </cell>
          <cell r="J131">
            <v>42877.51390046296</v>
          </cell>
          <cell r="K131">
            <v>43248</v>
          </cell>
          <cell r="L131" t="str">
            <v>DIRECTIVA VIGENTE</v>
          </cell>
          <cell r="M131" t="str">
            <v>OK</v>
          </cell>
          <cell r="N131" t="str">
            <v>OK</v>
          </cell>
          <cell r="O131">
            <v>0</v>
          </cell>
          <cell r="P131">
            <v>123</v>
          </cell>
          <cell r="Q131">
            <v>0</v>
          </cell>
          <cell r="R131" t="str">
            <v>baquedano 1431</v>
          </cell>
          <cell r="S131" t="str">
            <v>Iquique</v>
          </cell>
          <cell r="T131" t="str">
            <v>Iquique</v>
          </cell>
          <cell r="U131">
            <v>572411017</v>
          </cell>
          <cell r="V131">
            <v>984790396</v>
          </cell>
          <cell r="W131" t="str">
            <v>plazabrasil_21@hotmail.com</v>
          </cell>
          <cell r="X131">
            <v>0</v>
          </cell>
          <cell r="Y131">
            <v>42152</v>
          </cell>
          <cell r="Z131">
            <v>43248</v>
          </cell>
          <cell r="AA131">
            <v>32926</v>
          </cell>
          <cell r="AB131">
            <v>2011033803</v>
          </cell>
          <cell r="AC131" t="str">
            <v>junta de vecinos plaza brasil</v>
          </cell>
          <cell r="AD131" t="str">
            <v>COOPEUCH</v>
          </cell>
          <cell r="AE131" t="str">
            <v>CUENTA DE AHORROS</v>
          </cell>
          <cell r="AF131">
            <v>0</v>
          </cell>
          <cell r="AG131" t="str">
            <v>HABILITADO</v>
          </cell>
          <cell r="AH131" t="str">
            <v>BETTY NELLY TERRAZAS SOZA</v>
          </cell>
          <cell r="AI131" t="str">
            <v>4.917.734-8</v>
          </cell>
          <cell r="AJ131" t="str">
            <v>BAQUEDANO 1431</v>
          </cell>
          <cell r="AK131">
            <v>984790396</v>
          </cell>
          <cell r="AL131">
            <v>984790396</v>
          </cell>
          <cell r="AM131" t="str">
            <v>PLAZABRASIL_21@HOTMAIL.COM</v>
          </cell>
          <cell r="AN131" t="str">
            <v xml:space="preserve"> </v>
          </cell>
          <cell r="AO131" t="str">
            <v>NO</v>
          </cell>
          <cell r="AP131">
            <v>0</v>
          </cell>
          <cell r="AQ131" t="str">
            <v>HABILITADO</v>
          </cell>
          <cell r="AR131" t="str">
            <v>BETTY TERRAZAS SOZA</v>
          </cell>
          <cell r="AS131" t="str">
            <v>4.917.734-8</v>
          </cell>
          <cell r="AT131">
            <v>0</v>
          </cell>
          <cell r="AU131">
            <v>0</v>
          </cell>
          <cell r="AV131">
            <v>0</v>
          </cell>
          <cell r="AW131">
            <v>0</v>
          </cell>
          <cell r="AX131">
            <v>0</v>
          </cell>
          <cell r="AY131" t="str">
            <v>NO</v>
          </cell>
          <cell r="AZ131">
            <v>0</v>
          </cell>
          <cell r="BA131">
            <v>0</v>
          </cell>
          <cell r="BB131">
            <v>0</v>
          </cell>
          <cell r="BC131">
            <v>0</v>
          </cell>
          <cell r="BD131">
            <v>0</v>
          </cell>
          <cell r="BE131">
            <v>0</v>
          </cell>
          <cell r="BF131">
            <v>0</v>
          </cell>
          <cell r="BG131">
            <v>0</v>
          </cell>
          <cell r="BH131" t="str">
            <v>IQUIQUE</v>
          </cell>
          <cell r="BI131" t="str">
            <v>IQUIQUE</v>
          </cell>
          <cell r="BJ131">
            <v>0</v>
          </cell>
          <cell r="BK131">
            <v>0</v>
          </cell>
          <cell r="BL131">
            <v>0</v>
          </cell>
          <cell r="BM131" t="e">
            <v>#DIV/0!</v>
          </cell>
          <cell r="BN131" t="str">
            <v>NUEVO</v>
          </cell>
          <cell r="BO131" t="str">
            <v>SITUACIONAL</v>
          </cell>
          <cell r="BP131" t="str">
            <v>ILUMINACIÓN</v>
          </cell>
          <cell r="BQ131">
            <v>0</v>
          </cell>
          <cell r="BR131" t="str">
            <v>INGRESAR SOLO NUMERO DE CANTIDAD DE MESES A EJECUTAR</v>
          </cell>
          <cell r="BS131" t="str">
            <v>INGRESAR FECHA</v>
          </cell>
          <cell r="BT131" t="e">
            <v>#VALUE!</v>
          </cell>
          <cell r="BU131" t="str">
            <v>IMPLEMENTACION DE LUMINARIAS SOLARES Y MEJORAR LA SEGURIDAD DE LOS VECINOS DE LA JUNTA DE VECINOS PLAZA BRASIL N°21</v>
          </cell>
          <cell r="BV131">
            <v>0</v>
          </cell>
          <cell r="BW131">
            <v>19929261</v>
          </cell>
          <cell r="BX131">
            <v>0</v>
          </cell>
          <cell r="BY131">
            <v>0</v>
          </cell>
          <cell r="BZ131">
            <v>19929261</v>
          </cell>
          <cell r="CA131">
            <v>0</v>
          </cell>
          <cell r="CB131" t="str">
            <v>CHINA LED LTDA</v>
          </cell>
          <cell r="CC131" t="str">
            <v>KAIRIN EUGENIO CHIA</v>
          </cell>
          <cell r="CD131">
            <v>19964000</v>
          </cell>
          <cell r="CE131" t="str">
            <v>SI</v>
          </cell>
          <cell r="CF131">
            <v>0</v>
          </cell>
          <cell r="CG131" t="str">
            <v>INSTITUCIÓN</v>
          </cell>
          <cell r="CH131">
            <v>0</v>
          </cell>
          <cell r="CI131" t="str">
            <v>ADMISIBLE</v>
          </cell>
          <cell r="CJ131" t="str">
            <v>SIN OBSERVACIONES DE ADMISIBILIDAD</v>
          </cell>
          <cell r="CK131" t="str">
            <v>FALTA CALCULO LUMINICO</v>
          </cell>
          <cell r="CL131">
            <v>0</v>
          </cell>
          <cell r="CM131">
            <v>0</v>
          </cell>
          <cell r="CN131" t="str">
            <v>NO</v>
          </cell>
          <cell r="CO131">
            <v>0</v>
          </cell>
          <cell r="CP131">
            <v>0</v>
          </cell>
          <cell r="CQ131" t="str">
            <v>NO</v>
          </cell>
          <cell r="CR131" t="str">
            <v>RENE LAMBERT</v>
          </cell>
          <cell r="CS131" t="str">
            <v>1- NO INDICA PLAZOS DE EJECUCION                                                                                       
2- BENEFICIARIOS 2300 EN CUADRO Y EL ANEXO 9 INDICA 20 BENEFICIARIOS, ANEXO 15, 21 BENEFICIARIOS, NO QUEDA CLARO LOS BENEFICIARIOS. 
3- CALCULO LUMÍNICO NO ESTA FIRMADO POR UN PROFESIONAL                                     
4- NO PRESENTA CV DE LOS PROFESIONALES                                                                             
5- MISMO PROYECTO Y ANTECEDENTES PROY 73                                                                   
6- LA EMPRESA FIJA DOMICILIO EN STGO, POR LO QUE QUEDA EN DUDA LA EJECUCIÓN DE LA MANTENCIÓN.
7. DE ADJUDICAR, DEBERÁ PRESENTAR UN PROGRAMA DE MANTENIMIENTO.</v>
          </cell>
          <cell r="CT131" t="str">
            <v>SITUACIONAL</v>
          </cell>
          <cell r="CU131" t="str">
            <v>Iquique</v>
          </cell>
          <cell r="CV131">
            <v>19929261</v>
          </cell>
          <cell r="CW131">
            <v>19929261</v>
          </cell>
          <cell r="CX131">
            <v>0</v>
          </cell>
          <cell r="CY131">
            <v>0.69500000000000006</v>
          </cell>
          <cell r="CZ131" t="str">
            <v>ELEGIBLE</v>
          </cell>
          <cell r="DA131">
            <v>0</v>
          </cell>
          <cell r="DB131">
            <v>19929261</v>
          </cell>
          <cell r="DC131">
            <v>19929261</v>
          </cell>
          <cell r="DD131">
            <v>0</v>
          </cell>
          <cell r="DE131" t="str">
            <v>NO ADJUDICADO</v>
          </cell>
          <cell r="DF131">
            <v>0</v>
          </cell>
          <cell r="DG131" t="str">
            <v/>
          </cell>
          <cell r="DH131" t="str">
            <v/>
          </cell>
          <cell r="DI131">
            <v>0</v>
          </cell>
          <cell r="DJ131">
            <v>0</v>
          </cell>
          <cell r="DK131">
            <v>0</v>
          </cell>
          <cell r="DL131">
            <v>0</v>
          </cell>
          <cell r="DM131">
            <v>0</v>
          </cell>
          <cell r="DN131">
            <v>123</v>
          </cell>
          <cell r="DO131" t="str">
            <v>ELEGIBLE</v>
          </cell>
          <cell r="DP131">
            <v>0</v>
          </cell>
          <cell r="DQ131">
            <v>0</v>
          </cell>
        </row>
        <row r="132">
          <cell r="D132">
            <v>124</v>
          </cell>
          <cell r="E132" t="str">
            <v>65.083.691-k</v>
          </cell>
          <cell r="F132" t="str">
            <v>CAMARAS DE VIGILANCIA PARA EL MORRO</v>
          </cell>
          <cell r="G132" t="str">
            <v>CENTRO DE MADRES EL MORRO</v>
          </cell>
          <cell r="H132" t="str">
            <v>HABILITADO</v>
          </cell>
          <cell r="I132" t="str">
            <v>Validada</v>
          </cell>
          <cell r="J132">
            <v>42884.493622685186</v>
          </cell>
          <cell r="K132">
            <v>42484</v>
          </cell>
          <cell r="L132" t="str">
            <v>DIRECTIVA VIGENTE</v>
          </cell>
          <cell r="M132" t="str">
            <v>OK</v>
          </cell>
          <cell r="N132" t="str">
            <v>OK</v>
          </cell>
          <cell r="O132">
            <v>0</v>
          </cell>
          <cell r="P132">
            <v>124</v>
          </cell>
          <cell r="Q132">
            <v>0</v>
          </cell>
          <cell r="R132" t="str">
            <v>freddy taberna s/n</v>
          </cell>
          <cell r="S132" t="str">
            <v>Iquique</v>
          </cell>
          <cell r="T132" t="str">
            <v>Iquique</v>
          </cell>
          <cell r="U132">
            <v>0</v>
          </cell>
          <cell r="V132">
            <v>959081991</v>
          </cell>
          <cell r="W132" t="str">
            <v>cm.elmorro@gmail.com</v>
          </cell>
          <cell r="X132">
            <v>0</v>
          </cell>
          <cell r="Y132">
            <v>41388</v>
          </cell>
          <cell r="Z132">
            <v>42484</v>
          </cell>
          <cell r="AA132">
            <v>25892</v>
          </cell>
          <cell r="AB132">
            <v>18567897498</v>
          </cell>
          <cell r="AC132" t="str">
            <v>centro de madres el morro</v>
          </cell>
          <cell r="AD132" t="str">
            <v>BANCO ESTADO DE CHILE</v>
          </cell>
          <cell r="AE132" t="str">
            <v>CHEQUERA ELECTRONICA/ CUENTA VISTA</v>
          </cell>
          <cell r="AF132">
            <v>0</v>
          </cell>
          <cell r="AG132" t="str">
            <v>HABILITADO</v>
          </cell>
          <cell r="AH132" t="str">
            <v>elena navidad gonzalez vivas</v>
          </cell>
          <cell r="AI132" t="str">
            <v>5.357.797-0</v>
          </cell>
          <cell r="AJ132" t="str">
            <v>wilson113</v>
          </cell>
          <cell r="AK132">
            <v>0</v>
          </cell>
          <cell r="AL132">
            <v>959081991</v>
          </cell>
          <cell r="AM132" t="str">
            <v>centromadreselmorro@gmail.com</v>
          </cell>
          <cell r="AN132" t="str">
            <v xml:space="preserve"> </v>
          </cell>
          <cell r="AO132" t="str">
            <v>NO</v>
          </cell>
          <cell r="AP132">
            <v>0</v>
          </cell>
          <cell r="AQ132" t="str">
            <v>HABILITADO</v>
          </cell>
          <cell r="AR132" t="str">
            <v>LILIAN VASQUEZ</v>
          </cell>
          <cell r="AS132" t="str">
            <v>7.378.109-3</v>
          </cell>
          <cell r="AT132">
            <v>0</v>
          </cell>
          <cell r="AU132">
            <v>0</v>
          </cell>
          <cell r="AV132">
            <v>0</v>
          </cell>
          <cell r="AW132">
            <v>0</v>
          </cell>
          <cell r="AX132">
            <v>0</v>
          </cell>
          <cell r="AY132" t="str">
            <v>NO</v>
          </cell>
          <cell r="AZ132">
            <v>0</v>
          </cell>
          <cell r="BA132">
            <v>0</v>
          </cell>
          <cell r="BB132">
            <v>0</v>
          </cell>
          <cell r="BC132">
            <v>0</v>
          </cell>
          <cell r="BD132">
            <v>0</v>
          </cell>
          <cell r="BE132">
            <v>0</v>
          </cell>
          <cell r="BF132">
            <v>0</v>
          </cell>
          <cell r="BG132">
            <v>0</v>
          </cell>
          <cell r="BH132" t="str">
            <v>IQUIQUE</v>
          </cell>
          <cell r="BI132" t="str">
            <v>IQUIQUE</v>
          </cell>
          <cell r="BJ132">
            <v>0</v>
          </cell>
          <cell r="BK132">
            <v>0</v>
          </cell>
          <cell r="BL132">
            <v>0</v>
          </cell>
          <cell r="BM132" t="e">
            <v>#DIV/0!</v>
          </cell>
          <cell r="BN132" t="str">
            <v>NUEVO</v>
          </cell>
          <cell r="BO132" t="str">
            <v>SITUACIONAL</v>
          </cell>
          <cell r="BP132" t="str">
            <v>CAMARAS</v>
          </cell>
          <cell r="BQ132">
            <v>0</v>
          </cell>
          <cell r="BR132">
            <v>6</v>
          </cell>
          <cell r="BS132">
            <v>42917</v>
          </cell>
          <cell r="BT132">
            <v>43101</v>
          </cell>
          <cell r="BU132">
            <v>0</v>
          </cell>
          <cell r="BV132">
            <v>0</v>
          </cell>
          <cell r="BW132">
            <v>8000000</v>
          </cell>
          <cell r="BX132">
            <v>0</v>
          </cell>
          <cell r="BY132">
            <v>0</v>
          </cell>
          <cell r="BZ132">
            <v>8000000</v>
          </cell>
          <cell r="CA132">
            <v>0</v>
          </cell>
          <cell r="CB132" t="str">
            <v>VILLA TELECOM</v>
          </cell>
          <cell r="CC132" t="str">
            <v>ANTOIO VILLAFAÑA VACIAN</v>
          </cell>
          <cell r="CD132">
            <v>7899999</v>
          </cell>
          <cell r="CE132" t="str">
            <v>SI</v>
          </cell>
          <cell r="CF132" t="str">
            <v>SI</v>
          </cell>
          <cell r="CG132">
            <v>0</v>
          </cell>
          <cell r="CH132">
            <v>0</v>
          </cell>
          <cell r="CI132" t="str">
            <v>ADMISIBLE</v>
          </cell>
          <cell r="CJ132" t="str">
            <v>SIN OBSERVACIONES DE ADMISIBILIDAD</v>
          </cell>
          <cell r="CK132">
            <v>0</v>
          </cell>
          <cell r="CL132">
            <v>0</v>
          </cell>
          <cell r="CM132">
            <v>0</v>
          </cell>
          <cell r="CN132" t="str">
            <v>NO</v>
          </cell>
          <cell r="CO132">
            <v>0</v>
          </cell>
          <cell r="CP132">
            <v>0</v>
          </cell>
          <cell r="CQ132" t="str">
            <v>NO</v>
          </cell>
          <cell r="CR132" t="str">
            <v>JORGE ESCALONA</v>
          </cell>
          <cell r="CS132" t="str">
            <v>SIN OBSERVACIÓN</v>
          </cell>
          <cell r="CT132" t="str">
            <v>SITUACIONAL</v>
          </cell>
          <cell r="CU132" t="str">
            <v>Iquique</v>
          </cell>
          <cell r="CV132">
            <v>8000000</v>
          </cell>
          <cell r="CW132">
            <v>8000000</v>
          </cell>
          <cell r="CX132">
            <v>0</v>
          </cell>
          <cell r="CY132">
            <v>0.70450000000000013</v>
          </cell>
          <cell r="CZ132" t="str">
            <v>ELEGIBLE</v>
          </cell>
          <cell r="DA132">
            <v>0</v>
          </cell>
          <cell r="DB132">
            <v>8000000</v>
          </cell>
          <cell r="DC132">
            <v>8000000</v>
          </cell>
          <cell r="DD132">
            <v>0</v>
          </cell>
          <cell r="DE132" t="str">
            <v>NO ADJUDICADO</v>
          </cell>
          <cell r="DF132">
            <v>0</v>
          </cell>
          <cell r="DG132" t="str">
            <v/>
          </cell>
          <cell r="DH132" t="str">
            <v/>
          </cell>
          <cell r="DI132">
            <v>0</v>
          </cell>
          <cell r="DJ132">
            <v>0</v>
          </cell>
          <cell r="DK132">
            <v>0</v>
          </cell>
          <cell r="DL132">
            <v>0</v>
          </cell>
          <cell r="DM132">
            <v>0</v>
          </cell>
          <cell r="DN132">
            <v>124</v>
          </cell>
          <cell r="DO132" t="str">
            <v>NO ADJUDICADO</v>
          </cell>
          <cell r="DP132">
            <v>0</v>
          </cell>
          <cell r="DQ132">
            <v>0</v>
          </cell>
        </row>
        <row r="133">
          <cell r="D133">
            <v>125</v>
          </cell>
          <cell r="E133" t="str">
            <v>65.096.656-2</v>
          </cell>
          <cell r="F133" t="str">
            <v>IRNAQAWI WARMI (TRABAJO DE MUJER)</v>
          </cell>
          <cell r="G133" t="str">
            <v>ASOCIACIÓN INDIGENA AYMARA ALTO SILLAJUAY DE CHULLUNCANE</v>
          </cell>
          <cell r="H133" t="str">
            <v>HABILITADO</v>
          </cell>
          <cell r="I133" t="str">
            <v>Grabado</v>
          </cell>
          <cell r="J133">
            <v>42849.53056712963</v>
          </cell>
          <cell r="K133">
            <v>43850</v>
          </cell>
          <cell r="L133" t="str">
            <v>DIRECTIVA VIGENTE</v>
          </cell>
          <cell r="M133" t="str">
            <v>OK</v>
          </cell>
          <cell r="N133" t="str">
            <v>OK</v>
          </cell>
          <cell r="O133">
            <v>0</v>
          </cell>
          <cell r="P133">
            <v>125</v>
          </cell>
          <cell r="Q133">
            <v>0</v>
          </cell>
          <cell r="R133" t="str">
            <v>las perdises 1050</v>
          </cell>
          <cell r="S133" t="str">
            <v>Tamarugal</v>
          </cell>
          <cell r="T133" t="str">
            <v>Pozo Almonte</v>
          </cell>
          <cell r="U133">
            <v>0</v>
          </cell>
          <cell r="V133">
            <v>950316616</v>
          </cell>
          <cell r="W133" t="str">
            <v>tejidosartesanlescecilia@gmail.com</v>
          </cell>
          <cell r="X133">
            <v>0</v>
          </cell>
          <cell r="Y133">
            <v>38922</v>
          </cell>
          <cell r="Z133">
            <v>43850</v>
          </cell>
          <cell r="AA133">
            <v>38922</v>
          </cell>
          <cell r="AB133">
            <v>1365197519</v>
          </cell>
          <cell r="AC133" t="str">
            <v>asociación indigena aymara alto sillajuay de chulluncane</v>
          </cell>
          <cell r="AD133" t="str">
            <v>BANCO ESTADO DE CHILE</v>
          </cell>
          <cell r="AE133" t="str">
            <v>CUENTA DE AHORROS</v>
          </cell>
          <cell r="AF133">
            <v>0</v>
          </cell>
          <cell r="AG133" t="str">
            <v>HABILITADO</v>
          </cell>
          <cell r="AH133" t="str">
            <v>cecilia mamani gomes</v>
          </cell>
          <cell r="AI133" t="str">
            <v>16.614.695-k</v>
          </cell>
          <cell r="AJ133" t="str">
            <v>las perdises # 1050</v>
          </cell>
          <cell r="AK133">
            <v>0</v>
          </cell>
          <cell r="AL133">
            <v>950316616</v>
          </cell>
          <cell r="AM133" t="str">
            <v>tejidosartesanlescecilia@gmail.com</v>
          </cell>
          <cell r="AN133" t="str">
            <v xml:space="preserve"> </v>
          </cell>
          <cell r="AO133" t="str">
            <v>NO</v>
          </cell>
          <cell r="AP133">
            <v>0</v>
          </cell>
          <cell r="AQ133" t="str">
            <v>HABILITADO</v>
          </cell>
          <cell r="AR133" t="str">
            <v>CECILIA MAMANI GOMEZ</v>
          </cell>
          <cell r="AS133" t="str">
            <v>16.614.695-K</v>
          </cell>
          <cell r="AT133" t="str">
            <v>LAS PERDICES S/N</v>
          </cell>
          <cell r="AU133">
            <v>0</v>
          </cell>
          <cell r="AV133">
            <v>950316616</v>
          </cell>
          <cell r="AW133" t="str">
            <v>TEJIDOSARTESANALESCECILIA@GMAIL.COM</v>
          </cell>
          <cell r="AX133">
            <v>0</v>
          </cell>
          <cell r="AY133" t="str">
            <v>SI</v>
          </cell>
          <cell r="AZ133">
            <v>0</v>
          </cell>
          <cell r="BA133" t="str">
            <v>KATHERINE HURTADO FLORES</v>
          </cell>
          <cell r="BB133" t="str">
            <v>18.971.414-9</v>
          </cell>
          <cell r="BC133" t="str">
            <v>EULOGIO ROBLES 1002</v>
          </cell>
          <cell r="BD133">
            <v>0</v>
          </cell>
          <cell r="BE133">
            <v>972276040</v>
          </cell>
          <cell r="BF133" t="str">
            <v>KATHERINEHURTADOFLORES@GMAIL.COM</v>
          </cell>
          <cell r="BG133">
            <v>0</v>
          </cell>
          <cell r="BH133" t="str">
            <v>TAMARUGAL</v>
          </cell>
          <cell r="BI133" t="str">
            <v>POZO ALMONTE</v>
          </cell>
          <cell r="BJ133" t="str">
            <v xml:space="preserve">POZO ALMONTE </v>
          </cell>
          <cell r="BK133">
            <v>20</v>
          </cell>
          <cell r="BL133">
            <v>200</v>
          </cell>
          <cell r="BM133">
            <v>0</v>
          </cell>
          <cell r="BN133" t="str">
            <v>NUEVO</v>
          </cell>
          <cell r="BO133" t="str">
            <v>PSICOSOCIAL</v>
          </cell>
          <cell r="BP133">
            <v>0</v>
          </cell>
          <cell r="BQ133" t="str">
            <v>CONVIVENCIA COMUNITARIA</v>
          </cell>
          <cell r="BR133">
            <v>3</v>
          </cell>
          <cell r="BS133">
            <v>42948</v>
          </cell>
          <cell r="BT133">
            <v>43009</v>
          </cell>
          <cell r="BU133" t="str">
            <v xml:space="preserve">PREPARAR A LAS MUJERES PARA AFRONTAR EMERGENCIAS Y CATASTROFES </v>
          </cell>
          <cell r="BV133">
            <v>0</v>
          </cell>
          <cell r="BW133">
            <v>6000000</v>
          </cell>
          <cell r="BX133">
            <v>0</v>
          </cell>
          <cell r="BY133">
            <v>0</v>
          </cell>
          <cell r="BZ133">
            <v>6000000</v>
          </cell>
          <cell r="CA133">
            <v>0</v>
          </cell>
          <cell r="CB133">
            <v>0</v>
          </cell>
          <cell r="CC133">
            <v>0</v>
          </cell>
          <cell r="CD133">
            <v>0</v>
          </cell>
          <cell r="CE133">
            <v>0</v>
          </cell>
          <cell r="CF133">
            <v>0</v>
          </cell>
          <cell r="CG133">
            <v>0</v>
          </cell>
          <cell r="CH133">
            <v>0</v>
          </cell>
          <cell r="CI133" t="str">
            <v>INADMISIBLE</v>
          </cell>
          <cell r="CJ133" t="str">
            <v>NO INCORPORA CERTIFICADO DE VIGENCIA DE LA CUENTA BANCARIA</v>
          </cell>
          <cell r="CK133">
            <v>0</v>
          </cell>
          <cell r="CL133">
            <v>0</v>
          </cell>
          <cell r="CM133">
            <v>0</v>
          </cell>
          <cell r="CN133" t="str">
            <v>NO</v>
          </cell>
          <cell r="CO133">
            <v>0</v>
          </cell>
          <cell r="CP133">
            <v>0</v>
          </cell>
          <cell r="CQ133">
            <v>0</v>
          </cell>
          <cell r="CR133">
            <v>0</v>
          </cell>
          <cell r="CS133">
            <v>0</v>
          </cell>
          <cell r="CT133">
            <v>0</v>
          </cell>
          <cell r="CU133">
            <v>0</v>
          </cell>
          <cell r="CV133">
            <v>0</v>
          </cell>
          <cell r="CW133">
            <v>0</v>
          </cell>
          <cell r="CX133">
            <v>0</v>
          </cell>
          <cell r="CY133" t="str">
            <v/>
          </cell>
          <cell r="CZ133" t="str">
            <v>INADMISIBLE</v>
          </cell>
          <cell r="DA133">
            <v>0</v>
          </cell>
          <cell r="DB133">
            <v>0</v>
          </cell>
          <cell r="DC133">
            <v>0</v>
          </cell>
          <cell r="DD133">
            <v>0</v>
          </cell>
          <cell r="DE133">
            <v>0</v>
          </cell>
          <cell r="DF133">
            <v>0</v>
          </cell>
          <cell r="DG133" t="str">
            <v/>
          </cell>
          <cell r="DH133" t="str">
            <v/>
          </cell>
          <cell r="DI133">
            <v>0</v>
          </cell>
          <cell r="DJ133">
            <v>0</v>
          </cell>
          <cell r="DK133">
            <v>0</v>
          </cell>
          <cell r="DL133">
            <v>0</v>
          </cell>
          <cell r="DM133">
            <v>0</v>
          </cell>
          <cell r="DN133">
            <v>125</v>
          </cell>
          <cell r="DO133" t="str">
            <v>INADMISIBLE</v>
          </cell>
          <cell r="DP133">
            <v>0</v>
          </cell>
          <cell r="DQ133">
            <v>0</v>
          </cell>
        </row>
        <row r="134">
          <cell r="D134">
            <v>126</v>
          </cell>
          <cell r="E134" t="str">
            <v>65.070.598-k</v>
          </cell>
          <cell r="F134" t="str">
            <v>CAUPOLICAN CAMINO SEGURO</v>
          </cell>
          <cell r="G134" t="str">
            <v>JUNTA VECINAL Nº10 CAUPOLICAN</v>
          </cell>
          <cell r="H134" t="str">
            <v>HABILITADO</v>
          </cell>
          <cell r="I134" t="str">
            <v>Validada</v>
          </cell>
          <cell r="J134">
            <v>42873.521736111114</v>
          </cell>
          <cell r="K134">
            <v>43603</v>
          </cell>
          <cell r="L134" t="str">
            <v>DIRECTIVA VIGENTE</v>
          </cell>
          <cell r="M134" t="str">
            <v>OK</v>
          </cell>
          <cell r="N134" t="str">
            <v>OK</v>
          </cell>
          <cell r="O134">
            <v>0</v>
          </cell>
          <cell r="P134">
            <v>126</v>
          </cell>
          <cell r="Q134">
            <v>0</v>
          </cell>
          <cell r="R134" t="str">
            <v>arturo perez canto #1669</v>
          </cell>
          <cell r="S134" t="str">
            <v>Iquique</v>
          </cell>
          <cell r="T134" t="str">
            <v>Iquique</v>
          </cell>
          <cell r="U134">
            <v>572437619</v>
          </cell>
          <cell r="V134">
            <v>982355770</v>
          </cell>
          <cell r="W134" t="str">
            <v>jvcaupolican@gmail.com</v>
          </cell>
          <cell r="X134">
            <v>0</v>
          </cell>
          <cell r="Y134">
            <v>42508</v>
          </cell>
          <cell r="Z134">
            <v>43603</v>
          </cell>
          <cell r="AA134">
            <v>32891</v>
          </cell>
          <cell r="AB134">
            <v>1366244685</v>
          </cell>
          <cell r="AC134" t="str">
            <v>junta vecinal nº10 caupolican</v>
          </cell>
          <cell r="AD134" t="str">
            <v>BANCO ESTADO DE CHILE</v>
          </cell>
          <cell r="AE134" t="str">
            <v>CUENTA DE AHORROS</v>
          </cell>
          <cell r="AF134">
            <v>0</v>
          </cell>
          <cell r="AG134" t="str">
            <v>HABILITADO</v>
          </cell>
          <cell r="AH134" t="str">
            <v>diego sejas cejas</v>
          </cell>
          <cell r="AI134" t="str">
            <v>17.800.157-4</v>
          </cell>
          <cell r="AJ134" t="str">
            <v>pasaje chorrillos #1892</v>
          </cell>
          <cell r="AK134">
            <v>0</v>
          </cell>
          <cell r="AL134">
            <v>982355770</v>
          </cell>
          <cell r="AM134" t="str">
            <v>jvcaupolican@gmail.com</v>
          </cell>
          <cell r="AN134" t="str">
            <v xml:space="preserve"> </v>
          </cell>
          <cell r="AO134" t="str">
            <v>NO</v>
          </cell>
          <cell r="AP134">
            <v>0</v>
          </cell>
          <cell r="AQ134" t="str">
            <v>HABILITADO</v>
          </cell>
          <cell r="AR134" t="str">
            <v>DIEGO SEJAS CEJAS</v>
          </cell>
          <cell r="AS134" t="str">
            <v>17.800.157-4</v>
          </cell>
          <cell r="AT134">
            <v>0</v>
          </cell>
          <cell r="AU134">
            <v>0</v>
          </cell>
          <cell r="AV134">
            <v>0</v>
          </cell>
          <cell r="AW134">
            <v>0</v>
          </cell>
          <cell r="AX134">
            <v>0</v>
          </cell>
          <cell r="AY134" t="str">
            <v>NO</v>
          </cell>
          <cell r="AZ134">
            <v>0</v>
          </cell>
          <cell r="BA134" t="str">
            <v>ANIBAL VALENZUELA SEPULVEDA</v>
          </cell>
          <cell r="BB134" t="str">
            <v>12.803797-7</v>
          </cell>
          <cell r="BC134">
            <v>0</v>
          </cell>
          <cell r="BD134">
            <v>0</v>
          </cell>
          <cell r="BE134">
            <v>0</v>
          </cell>
          <cell r="BF134">
            <v>0</v>
          </cell>
          <cell r="BG134">
            <v>0</v>
          </cell>
          <cell r="BH134" t="str">
            <v>IQUIQUE</v>
          </cell>
          <cell r="BI134" t="str">
            <v>IQUIQUE</v>
          </cell>
          <cell r="BJ134" t="str">
            <v>IQUIQUE</v>
          </cell>
          <cell r="BK134">
            <v>0</v>
          </cell>
          <cell r="BL134">
            <v>0</v>
          </cell>
          <cell r="BM134" t="e">
            <v>#DIV/0!</v>
          </cell>
          <cell r="BN134" t="str">
            <v>NUEVO</v>
          </cell>
          <cell r="BO134" t="str">
            <v>SITUACIONAL</v>
          </cell>
          <cell r="BP134" t="str">
            <v>ALARMAS</v>
          </cell>
          <cell r="BQ134">
            <v>0</v>
          </cell>
          <cell r="BR134">
            <v>3</v>
          </cell>
          <cell r="BS134">
            <v>42949</v>
          </cell>
          <cell r="BT134">
            <v>43041</v>
          </cell>
          <cell r="BU134">
            <v>0</v>
          </cell>
          <cell r="BV134">
            <v>0</v>
          </cell>
          <cell r="BW134">
            <v>6658500</v>
          </cell>
          <cell r="BX134">
            <v>0</v>
          </cell>
          <cell r="BY134">
            <v>0</v>
          </cell>
          <cell r="BZ134">
            <v>6658500</v>
          </cell>
          <cell r="CA134">
            <v>0</v>
          </cell>
          <cell r="CB134" t="str">
            <v>NIKH DEPORTES</v>
          </cell>
          <cell r="CC134" t="str">
            <v>KATHERINE CEBALLOS PEDREROS</v>
          </cell>
          <cell r="CD134">
            <v>7200000</v>
          </cell>
          <cell r="CE134" t="str">
            <v>NO</v>
          </cell>
          <cell r="CF134">
            <v>0</v>
          </cell>
          <cell r="CG134">
            <v>0</v>
          </cell>
          <cell r="CH134">
            <v>0</v>
          </cell>
          <cell r="CI134" t="str">
            <v>ADMISIBLE</v>
          </cell>
          <cell r="CJ134" t="str">
            <v>SIN OBSERVACIONES DE ADMISIBILIDAD</v>
          </cell>
          <cell r="CK134" t="str">
            <v>NO TIENE TRES COTIZACIONES</v>
          </cell>
          <cell r="CL134">
            <v>0</v>
          </cell>
          <cell r="CM134">
            <v>0</v>
          </cell>
          <cell r="CN134" t="str">
            <v>NO</v>
          </cell>
          <cell r="CO134">
            <v>0</v>
          </cell>
          <cell r="CP134">
            <v>0</v>
          </cell>
          <cell r="CQ134" t="str">
            <v>NO</v>
          </cell>
          <cell r="CR134" t="str">
            <v>RENE LAMBERT</v>
          </cell>
          <cell r="CS134" t="str">
            <v xml:space="preserve">1- DEBE MODIFICAR EL MONTO EN DIFUSION PARA CUMPLIR CON EL 10% PERMITIDO, REBAJAR EN $ 427.150 
2- EL MONTO EN IMPREVISTO NO COINCIDE CON EL DETALLE 
3- SEGÚN COTIZACIONES EL MONTO A CANCELAR ES DE $4.796.380 DEBERA MODIFICAR EL TOTAL.
4. DE ADJUDICAR DEBE INGRESAR LAS COTIZACIONES DE LA INVERSIÓN, SEGÚN LO ACORDADO POR LA COMISIÓN DE ADMISIBILIDAD, AL MOMENTO PREVIO A LA FIRMA DE CONVENIO. </v>
          </cell>
          <cell r="CT134" t="str">
            <v>SITUACIONAL</v>
          </cell>
          <cell r="CU134" t="str">
            <v>Iquique</v>
          </cell>
          <cell r="CV134">
            <v>6658500</v>
          </cell>
          <cell r="CW134">
            <v>6658500</v>
          </cell>
          <cell r="CX134">
            <v>0</v>
          </cell>
          <cell r="CY134">
            <v>0.73499999999999999</v>
          </cell>
          <cell r="CZ134" t="str">
            <v>ELEGIBLE</v>
          </cell>
          <cell r="DA134">
            <v>0</v>
          </cell>
          <cell r="DB134">
            <v>6658500</v>
          </cell>
          <cell r="DC134">
            <v>6658500</v>
          </cell>
          <cell r="DD134">
            <v>0</v>
          </cell>
          <cell r="DE134" t="str">
            <v>NO ADJUDICADO</v>
          </cell>
          <cell r="DF134">
            <v>0</v>
          </cell>
          <cell r="DG134" t="str">
            <v/>
          </cell>
          <cell r="DH134" t="str">
            <v/>
          </cell>
          <cell r="DI134">
            <v>0</v>
          </cell>
          <cell r="DJ134">
            <v>0</v>
          </cell>
          <cell r="DK134">
            <v>0</v>
          </cell>
          <cell r="DL134">
            <v>0</v>
          </cell>
          <cell r="DM134">
            <v>0</v>
          </cell>
          <cell r="DN134">
            <v>126</v>
          </cell>
          <cell r="DO134" t="str">
            <v>NO ADJUDICADO</v>
          </cell>
          <cell r="DP134">
            <v>0</v>
          </cell>
          <cell r="DQ134">
            <v>0</v>
          </cell>
        </row>
        <row r="135">
          <cell r="D135">
            <v>127</v>
          </cell>
          <cell r="E135" t="str">
            <v>65.485.110-7</v>
          </cell>
          <cell r="F135" t="str">
            <v>EDUACIÓN INTEGRAL DESDE LA MIRADA HOLISTICA, YOGA TAI-CHI Y BIODANZA</v>
          </cell>
          <cell r="G135" t="str">
            <v>COMPAÑÍA DE TEATRO HUMBERSTONE</v>
          </cell>
          <cell r="H135" t="str">
            <v>HABILITADO</v>
          </cell>
          <cell r="I135" t="str">
            <v>Validada</v>
          </cell>
          <cell r="J135">
            <v>42815.592974537038</v>
          </cell>
          <cell r="K135">
            <v>42895</v>
          </cell>
          <cell r="L135" t="str">
            <v>DIRECTIVA ESTÁ POR VENCER</v>
          </cell>
          <cell r="M135" t="str">
            <v>DIRECTIVA VENCE EL MES  6</v>
          </cell>
          <cell r="N135" t="str">
            <v>OK</v>
          </cell>
          <cell r="O135">
            <v>0</v>
          </cell>
          <cell r="P135">
            <v>127</v>
          </cell>
          <cell r="Q135">
            <v>0</v>
          </cell>
          <cell r="R135" t="str">
            <v>San Martín 344</v>
          </cell>
          <cell r="S135" t="str">
            <v>Iquique</v>
          </cell>
          <cell r="T135" t="str">
            <v>Iquique</v>
          </cell>
          <cell r="U135">
            <v>572440819</v>
          </cell>
          <cell r="V135">
            <v>971758950</v>
          </cell>
          <cell r="W135" t="str">
            <v>thumberstone@eltejon.com</v>
          </cell>
          <cell r="X135">
            <v>0</v>
          </cell>
          <cell r="Y135">
            <v>41799</v>
          </cell>
          <cell r="Z135">
            <v>42895</v>
          </cell>
          <cell r="AA135">
            <v>38197</v>
          </cell>
          <cell r="AB135">
            <v>1260283630</v>
          </cell>
          <cell r="AC135" t="str">
            <v>Juan Carlos Morfi Romero</v>
          </cell>
          <cell r="AD135" t="str">
            <v>BANCO ESTADO DE CHILE</v>
          </cell>
          <cell r="AE135" t="str">
            <v>CUENTA DE AHORROS</v>
          </cell>
          <cell r="AF135">
            <v>0</v>
          </cell>
          <cell r="AG135" t="str">
            <v>HABILITADO</v>
          </cell>
          <cell r="AH135" t="str">
            <v>Juan Carlos Morfi Romero</v>
          </cell>
          <cell r="AI135" t="str">
            <v>9.052.235-3</v>
          </cell>
          <cell r="AJ135" t="str">
            <v>Tamarugal 3070</v>
          </cell>
          <cell r="AK135">
            <v>572440819</v>
          </cell>
          <cell r="AL135">
            <v>971758950</v>
          </cell>
          <cell r="AM135" t="str">
            <v>jcteatro_8@hotmail.com</v>
          </cell>
          <cell r="AN135" t="str">
            <v xml:space="preserve"> </v>
          </cell>
          <cell r="AO135" t="str">
            <v>NO</v>
          </cell>
          <cell r="AP135">
            <v>0</v>
          </cell>
          <cell r="AQ135" t="str">
            <v>HABILITADO</v>
          </cell>
          <cell r="AR135" t="str">
            <v>CARMEN DOMINIQUE GUARINGA CARLOS</v>
          </cell>
          <cell r="AS135" t="str">
            <v>16.350.515-0</v>
          </cell>
          <cell r="AT135">
            <v>0</v>
          </cell>
          <cell r="AU135">
            <v>0</v>
          </cell>
          <cell r="AV135">
            <v>0</v>
          </cell>
          <cell r="AW135">
            <v>0</v>
          </cell>
          <cell r="AX135">
            <v>0</v>
          </cell>
          <cell r="AY135" t="str">
            <v>NO</v>
          </cell>
          <cell r="AZ135">
            <v>0</v>
          </cell>
          <cell r="BA135">
            <v>0</v>
          </cell>
          <cell r="BB135">
            <v>0</v>
          </cell>
          <cell r="BC135">
            <v>0</v>
          </cell>
          <cell r="BD135">
            <v>0</v>
          </cell>
          <cell r="BE135">
            <v>0</v>
          </cell>
          <cell r="BF135">
            <v>0</v>
          </cell>
          <cell r="BG135">
            <v>0</v>
          </cell>
          <cell r="BH135" t="str">
            <v>IQUIQUE</v>
          </cell>
          <cell r="BI135" t="str">
            <v>IQUIQUE</v>
          </cell>
          <cell r="BJ135" t="str">
            <v>IQUIQUE</v>
          </cell>
          <cell r="BK135">
            <v>0</v>
          </cell>
          <cell r="BL135">
            <v>0</v>
          </cell>
          <cell r="BM135" t="e">
            <v>#DIV/0!</v>
          </cell>
          <cell r="BN135" t="str">
            <v>NUEVO</v>
          </cell>
          <cell r="BO135" t="str">
            <v>PSICOSOCIAL</v>
          </cell>
          <cell r="BP135">
            <v>0</v>
          </cell>
          <cell r="BQ135" t="str">
            <v>PREVENCIÓN VIOLENCIA ESCOLAR</v>
          </cell>
          <cell r="BR135" t="str">
            <v>INGRESAR SOLO NUMERO DE CANTIDAD DE MESES A EJECUTAR</v>
          </cell>
          <cell r="BS135" t="str">
            <v>INGRESAR FECHA</v>
          </cell>
          <cell r="BT135" t="e">
            <v>#VALUE!</v>
          </cell>
          <cell r="BU135">
            <v>0</v>
          </cell>
          <cell r="BV135">
            <v>0</v>
          </cell>
          <cell r="BW135">
            <v>7382859</v>
          </cell>
          <cell r="BX135">
            <v>820000</v>
          </cell>
          <cell r="BY135">
            <v>0</v>
          </cell>
          <cell r="BZ135">
            <v>8202859</v>
          </cell>
          <cell r="CA135">
            <v>0</v>
          </cell>
          <cell r="CB135">
            <v>0</v>
          </cell>
          <cell r="CC135">
            <v>0</v>
          </cell>
          <cell r="CD135">
            <v>0</v>
          </cell>
          <cell r="CE135">
            <v>0</v>
          </cell>
          <cell r="CF135">
            <v>0</v>
          </cell>
          <cell r="CG135">
            <v>0</v>
          </cell>
          <cell r="CH135">
            <v>0</v>
          </cell>
          <cell r="CI135" t="str">
            <v>ADMISIBLE</v>
          </cell>
          <cell r="CJ135" t="str">
            <v>SIN OBSERVACIONES DE ADMISIBILIDAD</v>
          </cell>
          <cell r="CK135">
            <v>0</v>
          </cell>
          <cell r="CL135">
            <v>0</v>
          </cell>
          <cell r="CM135">
            <v>0</v>
          </cell>
          <cell r="CN135" t="str">
            <v>NO</v>
          </cell>
          <cell r="CO135">
            <v>0</v>
          </cell>
          <cell r="CP135">
            <v>0</v>
          </cell>
          <cell r="CQ135" t="str">
            <v>NO</v>
          </cell>
          <cell r="CR135" t="str">
            <v>RENE LAMBERT</v>
          </cell>
          <cell r="CS135" t="str">
            <v>1- SE REALIZA PAGO DE COORDINADOR DE PROYECTO X MONTO DE $ 1.400.000 SE SOLICITA VERIFICAR EL PARENTESCO DEL PRESTADOR DE SERVCIO CON EL REP.LEGAL DEBIDO A QUE MUESTRAN MISMO APELLIDO Y MISMO DOMICILIO.
2- EL PROYECTO CONSIDERA TRABAJAR EN COLEGIOS MUNICIPALIZADOS EN LOS MESES DE DICIEMBRE Y ENERO, LO QUE SE ESTIMA QUE SERIA UN FRACASO EN LA COBERTURA DE PROYECTO, SE SUGIERE MODIFICAN LOS PLAZOS DE EJECUCION PARA UN REAL Y OPTIMO LOGRO DE LOS OBJETIVOS.                           
3- SOLO 2 CARTAS DE COMPROMISO DEL RR.HH.                                                                             
4- CV SIN FIRMA.                                                                  
5- SOLO PRESENTA COTIZACION DE NAT DE YOGA 100 Y EL PROYECTO CONTEMPLA 150                
6- DEBERIA PRESENTAR AUTORIZACIONES RESPECTIVAS PARA TRABAJAR CON MENORES Y DEFINIR LOS HORARIOS DE TRABAJO Y LAS CLASES QUE SE DESEA INTERVENIR.
7. COMO IDEA BUENA, PERO LA INTERVENCIÓN EN DETERMINADAS ASIGNATURAS, DEBE CONTEMPLAR UNA COORDINACIÓN CON JEFES DE UTP, PARA INTERVENIR EL CURRICULUM DE LA ASIGNATURA.</v>
          </cell>
          <cell r="CT135" t="str">
            <v>PSICOSOCIAL</v>
          </cell>
          <cell r="CU135" t="str">
            <v>Iquique</v>
          </cell>
          <cell r="CV135">
            <v>7382859</v>
          </cell>
          <cell r="CW135">
            <v>7382859</v>
          </cell>
          <cell r="CX135">
            <v>0</v>
          </cell>
          <cell r="CY135">
            <v>0.70100000000000007</v>
          </cell>
          <cell r="CZ135" t="str">
            <v>ELEGIBLE</v>
          </cell>
          <cell r="DA135">
            <v>0</v>
          </cell>
          <cell r="DB135">
            <v>7382859</v>
          </cell>
          <cell r="DC135">
            <v>7382859</v>
          </cell>
          <cell r="DD135">
            <v>0</v>
          </cell>
          <cell r="DE135" t="str">
            <v>NO ADJUDICADO</v>
          </cell>
          <cell r="DF135">
            <v>0</v>
          </cell>
          <cell r="DG135" t="str">
            <v/>
          </cell>
          <cell r="DH135" t="str">
            <v/>
          </cell>
          <cell r="DI135">
            <v>0</v>
          </cell>
          <cell r="DJ135">
            <v>0</v>
          </cell>
          <cell r="DK135">
            <v>0</v>
          </cell>
          <cell r="DL135">
            <v>0</v>
          </cell>
          <cell r="DM135">
            <v>0</v>
          </cell>
          <cell r="DN135">
            <v>127</v>
          </cell>
          <cell r="DO135" t="str">
            <v>ELEGIBLE</v>
          </cell>
          <cell r="DP135">
            <v>0</v>
          </cell>
          <cell r="DQ135">
            <v>0</v>
          </cell>
        </row>
      </sheetData>
      <sheetData sheetId="1">
        <row r="5">
          <cell r="D5" t="str">
            <v>RUT O PERSONALIDAD JURIDICA</v>
          </cell>
          <cell r="E5" t="str">
            <v>NOMBRE DE LA INICIATIVA</v>
          </cell>
          <cell r="F5" t="str">
            <v>INSTITUCION</v>
          </cell>
          <cell r="G5" t="str">
            <v>NOMBRE REPRESENTANTE LEGAL</v>
          </cell>
          <cell r="H5" t="str">
            <v>NOMBRE EJECUTOR</v>
          </cell>
          <cell r="I5" t="str">
            <v>COMUNA</v>
          </cell>
          <cell r="J5" t="str">
            <v>DIAGNOSTICO</v>
          </cell>
          <cell r="K5" t="str">
            <v>MONTO GORES</v>
          </cell>
          <cell r="L5" t="str">
            <v>MONTO TOTAL</v>
          </cell>
          <cell r="M5" t="str">
            <v>MONTO APROBADO CORE</v>
          </cell>
          <cell r="N5" t="str">
            <v>AJUSTE MONTO APROBADO CORE</v>
          </cell>
          <cell r="O5" t="str">
            <v>OBSERVACIONES COMISION CORE</v>
          </cell>
          <cell r="P5" t="str">
            <v>OBJETIVO</v>
          </cell>
          <cell r="Q5" t="str">
            <v>OBSERVACIONES EVALUADOR</v>
          </cell>
        </row>
        <row r="6">
          <cell r="D6" t="str">
            <v>65.086.797-1</v>
          </cell>
          <cell r="E6" t="str">
            <v>SO?NDO UN FUTURO MEJOR II</v>
          </cell>
          <cell r="F6" t="str">
            <v>CENTRO SOCIAL CULTURAL Y DEPORTIVO ADMI</v>
          </cell>
          <cell r="G6" t="str">
            <v>NORMA ANGELICA REYES ARIAS</v>
          </cell>
          <cell r="H6" t="str">
            <v>CAMILA DIAZ REYES</v>
          </cell>
          <cell r="I6" t="str">
            <v>ALTO HOSPICIO</v>
          </cell>
          <cell r="J6" t="str">
            <v xml:space="preserve">ESTE PROYECTO SE PRESENTA DE LA CONTINUACION DE SEGURIDAD CIUDADANA 2016 SO?NDO UN FUTURO MEJOR, QUE FUE ENFOCADO A NI?S PREESCOLARES E INFANTES, EL CUAL DIO UN GRAN RESULTADO Y PUDIMOS ABARCAR MUCHOS MAS NI?S JOVENES Y ADOLESCNETES, POR LO QUE NOS VIMOS </v>
          </cell>
          <cell r="K6" t="str">
            <v>11.964.710</v>
          </cell>
          <cell r="L6" t="str">
            <v>13.778.710</v>
          </cell>
          <cell r="M6">
            <v>0</v>
          </cell>
          <cell r="N6" t="str">
            <v>{CODIGO.COREAJUSTE}</v>
          </cell>
          <cell r="O6" t="str">
            <v>{CODIGO.COREOBS}</v>
          </cell>
          <cell r="P6" t="str">
            <v>ENTREGAR HERRAMIENTAS PARA APOYAR A LOS NI?S, J?ENES Y ADOLESCENTES A SENTIRSE EN UN LUGAR SEGURO, DNDOLE INFORMACI?, RESPETO, AYUDA, RECREACI?, AUTOESTIMA Y UNA SERIE DE VALORES PARA MEJORAR SU CALIDAD DE VIDA Y COMPROMETERSE ADEMS CON SU ENTORNO, ENSE?N</v>
          </cell>
          <cell r="Q6" t="str">
            <v>{CODIGO.EVALOBS}</v>
          </cell>
        </row>
        <row r="7">
          <cell r="D7" t="str">
            <v>65.049.370-2</v>
          </cell>
          <cell r="E7" t="str">
            <v>PREVENIR ES CREAR PAZ. EDUCAR ES CONSTRUIR PAZ. PAZ ES N0-VIOLENCIA.</v>
          </cell>
          <cell r="F7" t="str">
            <v>UNI? COMUNAL SIGLO XXI</v>
          </cell>
          <cell r="G7" t="str">
            <v>MARIO MU?Z RISSO</v>
          </cell>
          <cell r="H7" t="str">
            <v>RODOLFO SILVA SANSBERRO</v>
          </cell>
          <cell r="I7" t="str">
            <v>IQUIQUE</v>
          </cell>
          <cell r="J7" t="str">
            <v>LA FAMILIA COMO C?ULA MADRE DE LA SOCIEDAD EST`HERIDA, EN ESTADO DE DESCOMPOSICI?. LA COMPETENCIA DESENFRENADA INFECTA EL VALOR DE LA VERACIDAD. EL LOGRO DE LAS POSESIONES MATERIALES INFECTA LA AUSTERIDAD. EL DETERIORO MORAL DE LOS L?ERES POL?ICOS Y EMPRE</v>
          </cell>
          <cell r="K7" t="str">
            <v>11.423.070</v>
          </cell>
          <cell r="L7" t="str">
            <v>12.143.070</v>
          </cell>
          <cell r="M7">
            <v>0</v>
          </cell>
          <cell r="N7" t="str">
            <v>{CODIGO.COREAJUSTE}</v>
          </cell>
          <cell r="O7" t="str">
            <v>{CODIGO.COREOBS}</v>
          </cell>
          <cell r="P7" t="str">
            <v>EDUCAR A LOS NI?S, PADRES Y FUNCIONARIOS DEL ESTABLECIMIENTO EN EL VALOR UNIVERSAL DE LA PAZ Y LA NO- VIOLENCIA QUE LES PERMITAN ACTUAR COMO UN CUERPO SOCIAL CON REGULACI? EMOCIONAL, QUE SEPA EVITAR LA AGRESIVIDAD, QUE DETECTE PRECOZMENTE LA SITUACI? DE C</v>
          </cell>
          <cell r="Q7" t="str">
            <v>{CODIGO.EVALOBS}</v>
          </cell>
        </row>
        <row r="8">
          <cell r="D8" t="str">
            <v>65.918.070-7</v>
          </cell>
          <cell r="E8" t="str">
            <v>SISTEMA DE ENERG? FOTOVOLTAICA PARA MEJORAR LA SEGURIDAD Y CALIDAD DE VIDA DEL PUEBLO DE CARAGUANO.</v>
          </cell>
          <cell r="F8" t="str">
            <v>COMUNIDAD INDIGENA AYMARA CARAGUANO CHARVINTO</v>
          </cell>
          <cell r="G8" t="str">
            <v>SERGIO ALEXIS MAMANI GARCIA</v>
          </cell>
          <cell r="H8" t="str">
            <v>SERGIO ALEXIS MAMANI GARCIA</v>
          </cell>
          <cell r="I8" t="str">
            <v>COLCHANE</v>
          </cell>
          <cell r="J8" t="str">
            <v>ACTUALMENTE CARAGUANO CUENTA CON INICIATIVAS DE ILUMINACI? Y MEJORAS CONSTRUCTIVAS DEL PUEBLO, QUE SON INSTANCIAS QUE LA COMUNIDAD IND?ENA HA GESTIONADO EN BUSCA DE RECUPERAR LOS DA?S OCASIONADOS POR EL TERREMOTO 2005. SIN EMBARGO, SE PRESENTA LA PROBLEMT</v>
          </cell>
          <cell r="K8" t="str">
            <v>19.994.653</v>
          </cell>
          <cell r="L8" t="str">
            <v>21.394.653</v>
          </cell>
          <cell r="M8">
            <v>0</v>
          </cell>
          <cell r="N8" t="str">
            <v>{CODIGO.COREAJUSTE}</v>
          </cell>
          <cell r="O8" t="str">
            <v>{CODIGO.COREOBS}</v>
          </cell>
          <cell r="P8" t="str">
            <v>GENERAR CONDICIONES DE DESARROLLO PATRIMONIAL Y SOCIAL,  IMPLEMENTANDO UN SISTEMA DE ENERG? LIMPIA  QUE PERMITA MEJORAR LA CALIDAD DE VIDA DE LA GENTE DE CARAGUANO Y PROTEJA SU PATRIMONIO.</v>
          </cell>
          <cell r="Q8" t="str">
            <v>{CODIGO.EVALOBS}</v>
          </cell>
        </row>
        <row r="9">
          <cell r="D9" t="str">
            <v>65.001.177-5</v>
          </cell>
          <cell r="E9" t="str">
            <v>CON EDUCACI? INTEGRAL, PREVENCI? DE LA VIOLENCIA ESCOLAR Y LA BUENA CONVIVENCIA SE CONSTRUYE: PAZ</v>
          </cell>
          <cell r="F9" t="str">
            <v>CLUB DEL ADULTO MAYOR DEL CIRCULO DE SSOO RETIRADOS ALFREDO ROJAS GONZALEZ PARA UNA VIDA MEJOR</v>
          </cell>
          <cell r="G9" t="str">
            <v>HUMBERTO CAYETANO BUSTOS MATURANA</v>
          </cell>
          <cell r="H9" t="str">
            <v>M?ICA PATRICIA BOL?AR BARRIGA</v>
          </cell>
          <cell r="I9" t="str">
            <v>IQUIQUE</v>
          </cell>
          <cell r="J9" t="str">
            <v>CON LA EJECUCI? DEL PROGRAMA CON YOGA QUE MS ARRIBA CITAMOS SE PUDO EXPERIMENTAR LA COEXISTENCIA ARM?ICA DE LOS MIEMBROS DE LA COMUNIDAD EDUCATIVA. POR ESTE MOTIVO LA ESCUELA ESPECIAL DE LENGUAJE SANTA LAURA, DESEA CONTINUAR CON UN NUEVO PROGRAMA PARA CON</v>
          </cell>
          <cell r="K9" t="str">
            <v>12.000.000</v>
          </cell>
          <cell r="L9" t="str">
            <v>13.340.000</v>
          </cell>
          <cell r="M9">
            <v>0</v>
          </cell>
          <cell r="N9" t="str">
            <v>{CODIGO.COREAJUSTE}</v>
          </cell>
          <cell r="O9" t="str">
            <v>{CODIGO.COREOBS}</v>
          </cell>
          <cell r="P9" t="str">
            <v xml:space="preserve">DESARROLLAR LA SEGURIDAD CIUDADANA TEMPRANA CON PREESCOLARES Y LOS MIEMBROS DE LA COMUNIDAD EDUCATIVA DEL COLEGIO DE LENGUAJE SANTA LAURA CON LAS BUENAS PRCTICAS DE LAS RELACIONES HUMANAS CONSTRUYENDO EL VALOR DE LA PAZ UTILIZANDO LAS CLASES DE YOGA COMO </v>
          </cell>
          <cell r="Q9" t="str">
            <v>{CODIGO.EVALOBS}</v>
          </cell>
        </row>
        <row r="10">
          <cell r="D10" t="str">
            <v>65.039.760-6</v>
          </cell>
          <cell r="E10" t="str">
            <v>ILUMINACION CANCHAS LIGA DEPORTIVA CODEI IQUIQUE</v>
          </cell>
          <cell r="F10" t="str">
            <v>LIGA DEPORTIVA CODEI IQUIQUE</v>
          </cell>
          <cell r="G10" t="str">
            <v>GERMAN ALEJANDRO VERGARA RODRIGUEZ</v>
          </cell>
          <cell r="H10" t="str">
            <v>MANUEL MEZA HERRERA</v>
          </cell>
          <cell r="I10" t="str">
            <v>IQUIQUE</v>
          </cell>
          <cell r="J10" t="str">
            <v>SEGUIR AUMENTANDO LAS CONDICIONES DE SEGURIDAD AL SECTOR POBLACIONAL DEL ENTORNO DE LA CANCHAS QUE TIENE LA LIGA DEPORTIVA CODEI EN EL CERRO DRAGON DE IQUIQUE. EN LA NOCHE LA OSCURIDAD ES MUY PROFUNDA AL ESTAR UBICADAS LAS CANCHAS EN LA LADERA DEL CERRO D</v>
          </cell>
          <cell r="K10" t="str">
            <v>19.400.000</v>
          </cell>
          <cell r="L10" t="str">
            <v>19.400.000</v>
          </cell>
          <cell r="M10">
            <v>0</v>
          </cell>
          <cell r="N10" t="str">
            <v>{CODIGO.COREAJUSTE}</v>
          </cell>
          <cell r="O10" t="str">
            <v>{CODIGO.COREOBS}</v>
          </cell>
          <cell r="P10" t="str">
            <v>SEGUIR AUMENTANDO LAS CONDICIONES DE SEGURIDAD AL SECTOR POBLACIONAL DEL ENTORNO DE LA CANCHAS QUE TIENE LA LIGA DEPORTIVA CODEI EN EL CERRO DRAGON DE IQUIQUE. EN LA NOCHE LA OSCURIDAD ES MUY PROFUNDA AL ESTAR UBICADAS LAS CANCHAS EN LA LADERA DEL CERRO D</v>
          </cell>
          <cell r="Q10" t="str">
            <v>{CODIGO.EVALOBS}</v>
          </cell>
        </row>
        <row r="11">
          <cell r="D11" t="str">
            <v>65.054.768-3</v>
          </cell>
          <cell r="E11" t="str">
            <v>NI?S EN CONTENCION</v>
          </cell>
          <cell r="F11" t="str">
            <v>FUNDACION PROPAIS</v>
          </cell>
          <cell r="G11" t="str">
            <v>TEOBALDO CUEVAS VILLALOBOS</v>
          </cell>
          <cell r="H11" t="str">
            <v>TEOBALDO CUEVAS VILLALOBOS</v>
          </cell>
          <cell r="I11" t="str">
            <v>ALTO HOSPICIO</v>
          </cell>
          <cell r="J11" t="str">
            <v>LOS HIJOS PEQUE?S DE LOS PADRES Y MADRES QUE TRABAJAN DURANTE LOS FINES SEMANAS EN LA QUEBRADILLA, DEAMBULAN POR EL SECTOR SIENDO EXPUESTOS A LAS DIFICULTADES PROPIAS  DE UNA FERIAS LIBRE DE ESTAS CARACTER?TICAS, LOS PEQUE?S DURANTE ESTE PERIODO VAGAN Y J</v>
          </cell>
          <cell r="K11" t="str">
            <v>12.000.000</v>
          </cell>
          <cell r="L11" t="str">
            <v>15.500.000</v>
          </cell>
          <cell r="M11">
            <v>0</v>
          </cell>
          <cell r="N11" t="str">
            <v>{CODIGO.COREAJUSTE}</v>
          </cell>
          <cell r="O11" t="str">
            <v>{CODIGO.COREOBS}</v>
          </cell>
          <cell r="P11" t="str">
            <v>ENTREGAR HERRAMIENTAS PROTECTORES,  DE CONVIVENCIA SOCIAL Y ENTRETENCI? A UN GRUPO DE NI?S EXTREMADAMENTE VULNERABLES</v>
          </cell>
          <cell r="Q11" t="str">
            <v>{CODIGO.EVALOBS}</v>
          </cell>
        </row>
        <row r="12">
          <cell r="D12" t="str">
            <v>65.036.809-6</v>
          </cell>
          <cell r="E12" t="str">
            <v>SISTEMA DE ENERG? FOTOVOLTAICA PARA MEJORAR LA SEGURIDAD Y CALIDAD DE VIDA DEL PUEBLO DE HUASQUI?.</v>
          </cell>
          <cell r="F12" t="str">
            <v>COMUNIDAD IND?ENA AYMARA DE HUASQUI?</v>
          </cell>
          <cell r="G12" t="str">
            <v>CRUZ MERCEDES VIZCARRA P?EZ</v>
          </cell>
          <cell r="H12" t="str">
            <v>CRUZ MERCEDES VIZCARRA P?EZ</v>
          </cell>
          <cell r="I12" t="str">
            <v>HUARA</v>
          </cell>
          <cell r="J12" t="str">
            <v>GEOGRFICAMENTE EL PUEBLO DE HUASQUI? PERTENECE AL SISTEMA PRE CORDILLERANO DE LA QUEBRADA DE TARAPAC`Y SE EMPLAZA A UNA ALTURA DE 2.057 M.S.N.M. LA GEOGRAF? DE SU ENTORNO SE CARACTERIZA POR LA MORFOLOG? DE QUEBRADAS, EN DONDE PREDOMINAN LAS TERRAZAS DE OR</v>
          </cell>
          <cell r="K12" t="str">
            <v>19.981.710</v>
          </cell>
          <cell r="L12" t="str">
            <v>20.081.710</v>
          </cell>
          <cell r="M12">
            <v>0</v>
          </cell>
          <cell r="N12" t="str">
            <v>{CODIGO.COREAJUSTE}</v>
          </cell>
          <cell r="O12" t="str">
            <v>{CODIGO.COREOBS}</v>
          </cell>
          <cell r="P12" t="str">
            <v>MEJORAR LA CALIDAD DE VIDA DE LOS POBLADORES DE HUASQUI? Y GENERAR CONDICIONES DE SEGURIDAD DE SU PATRIMONIO,  IMPLEMENTANDO UN SISTEMA DE ENERG? LIMPIA.</v>
          </cell>
          <cell r="Q12" t="str">
            <v>{CODIGO.EVALOBS}</v>
          </cell>
        </row>
        <row r="13">
          <cell r="D13" t="str">
            <v>75.975.970-2</v>
          </cell>
          <cell r="E13" t="str">
            <v>SISTEMA DE ENERG? FOTOVOLTAICA PARA MEJORAR LA SEGURIDAD Y CALIDAD DE VIDA DEL PUEBLO DE SOGA.</v>
          </cell>
          <cell r="F13" t="str">
            <v>COMUNIDAD INDIGENA AYMARA DE SOGA</v>
          </cell>
          <cell r="G13" t="str">
            <v>JORGE EUSTAQUIO CHOQUE RAMOS</v>
          </cell>
          <cell r="H13" t="str">
            <v>JORGE EUSTAQUIO CHOQUE RAMOS</v>
          </cell>
          <cell r="I13" t="str">
            <v>HUARA</v>
          </cell>
          <cell r="J13" t="str">
            <v>EL PUEBLO DE SOGA QUEDA UBICADO A 80 KIL?ETROS DE LA CARRETERA. PANAMERICANA, A 2800 M.S.N.M. ESTE PUEBLO PERTENECE A LA COMUNA DE HUARA PROVINCIA DE IQUIQUE
LA COMUNA TIENE UNA POBLACI? DE 1.972 HABITANTES (CENSO DE 1992), TENIENDO UNA DENSIDAD DE 0,2 HA</v>
          </cell>
          <cell r="K13" t="str">
            <v>19.981.710</v>
          </cell>
          <cell r="L13" t="str">
            <v>20.081.710</v>
          </cell>
          <cell r="M13">
            <v>0</v>
          </cell>
          <cell r="N13" t="str">
            <v>{CODIGO.COREAJUSTE}</v>
          </cell>
          <cell r="O13" t="str">
            <v>{CODIGO.COREOBS}</v>
          </cell>
          <cell r="P13" t="str">
            <v>MEJORAR LA CALIDAD DE VIDA DE LOS POBLADORES DE SOGA Y GENERAR CONDICIONES DE SEGURIDAD DE SU PATRIMONIO,  IMPLEMENTANDO UN SISTEMA DE ENERG? LIMPIA.</v>
          </cell>
          <cell r="Q13" t="str">
            <v>{CODIGO.EVALOBS}</v>
          </cell>
        </row>
        <row r="14">
          <cell r="D14" t="str">
            <v>65.463.200-6</v>
          </cell>
          <cell r="E14" t="str">
            <v>SEGUROS CON ALARMAS COMUNITARIAS PARA HUANTAJAYA 1</v>
          </cell>
          <cell r="F14" t="str">
            <v>JUNTA DE VECINOS HUANTAJAYA 1</v>
          </cell>
          <cell r="G14" t="str">
            <v>NANCY DEL CARMEN BRAVO MENA</v>
          </cell>
          <cell r="H14" t="str">
            <v>NANCY DEL CARMEN BRAVO MENA</v>
          </cell>
          <cell r="I14" t="str">
            <v>IQUIQUE</v>
          </cell>
          <cell r="J14" t="str">
            <v>NUESTRA JUNTA DE VECINOS A DETECTADO QUE LAS DENUNCIAS POR ROBOS, VIOLENCIA, INTRAFAMILIAR, DESTRUCCI? DE
ESPACIO P?LICOS Y MICRO TRFICO VAN EN AUMENTO, POR LO CUAL LA BASE DE LA ORGANIZACI? VECINAL, DEBE BUSCAR
LAS HERRAMIENTAS PARA AYUDAR A DISMINUIR LA</v>
          </cell>
          <cell r="K14" t="str">
            <v>7.900.000</v>
          </cell>
          <cell r="L14" t="str">
            <v>7.900.000</v>
          </cell>
          <cell r="M14">
            <v>0</v>
          </cell>
          <cell r="N14" t="str">
            <v>{CODIGO.COREAJUSTE}</v>
          </cell>
          <cell r="O14" t="str">
            <v>{CODIGO.COREOBS}</v>
          </cell>
          <cell r="P14" t="str">
            <v>EL SISTEMA DE ALARMAS COMUNITARIAS PRESENTA VENTAJAS RESPECTO A MINIMIZAR FACTORES DE RIESGO Y AUMENTAR LA
PERCEPCI? DE SEGURIDAD. POR LO TANTO, IMPLEMENTAR UN SISTEMA DE ALARMA COMUNITARIA EN EL BARRIO EN
CONJUNTO CON LA RED DE APOYO VECINAL, SER`UNA HER</v>
          </cell>
          <cell r="Q14" t="str">
            <v>{CODIGO.EVALOBS}</v>
          </cell>
        </row>
        <row r="15">
          <cell r="D15" t="str">
            <v>65.044.940-1</v>
          </cell>
          <cell r="E15" t="str">
            <v>MEJORAMIENTO DE LUMINARIAS Y POSTES FOTOVOLTAICOS PARA EL PUEBLO DE LIRIMA.</v>
          </cell>
          <cell r="F15" t="str">
            <v>JUNTA DE VECINOS PAMPA LIRIMA</v>
          </cell>
          <cell r="G15" t="str">
            <v>HECTOR LEONEL BARREDA CCERES</v>
          </cell>
          <cell r="H15" t="str">
            <v>HECTOR LEONEL BARREDA CCERES</v>
          </cell>
          <cell r="I15" t="str">
            <v>PICA</v>
          </cell>
          <cell r="J15" t="str">
            <v>LA PROBLEMTICA SE DESPRENDE DE LA NECESIDAD DEL PUEBLO DE OPTIMIZAR Y AMPLIAR EL SISTEMA DE ILUMINACI? P?LICA, CON EL OBJETIVO DE MEJORAR LAS CONDICIONES DE VISIBILIDAD PARA LOS POBLADORES Y DISMINUIR LA PERCEPCI? DE INSEGURIDAD EN EL POBLADO.
EL PUEBLO D</v>
          </cell>
          <cell r="K15" t="str">
            <v>19.669.996</v>
          </cell>
          <cell r="L15" t="str">
            <v>19.769.996</v>
          </cell>
          <cell r="M15">
            <v>0</v>
          </cell>
          <cell r="N15" t="str">
            <v>{CODIGO.COREAJUSTE}</v>
          </cell>
          <cell r="O15" t="str">
            <v>{CODIGO.COREOBS}</v>
          </cell>
          <cell r="P15" t="str">
            <v>MEJORAR Y AMPLIAR EL SISTEMA DE ILUMINACI? P?LICA DEL PUEBLO, CON EL OBJETIVO DE PREVENIR Y DISMINUIR EL DELITO Y LA PERCEPCI? DE INSEGURIDAD DE LOS POBLADORES DE LIRIMA, A TRAV? DE OPTIMIZAR LA LUMINARIA EXISTENTE CAMBINDOLA A LUMINARIA LED Y COMPLEMENTN</v>
          </cell>
          <cell r="Q15" t="str">
            <v>{CODIGO.EVALOBS}</v>
          </cell>
        </row>
        <row r="16">
          <cell r="D16" t="str">
            <v>65.190.980-5</v>
          </cell>
          <cell r="E16" t="str">
            <v>MEJORANDO LA SEGURIDAD Y CALIDAD DE VIDA DEL PUEBLO DE CAMI? MEDIANTE ENERGIA SUSTENTABLE.</v>
          </cell>
          <cell r="F16" t="str">
            <v>JUNTA DE VECINOS N4 LOCALIDAD DE CAMI?</v>
          </cell>
          <cell r="G16" t="str">
            <v>YAMILET DANITZA MOLLO RAMOS</v>
          </cell>
          <cell r="H16" t="str">
            <v>YAMILET DANITZA MOLLO RAMOS</v>
          </cell>
          <cell r="I16" t="str">
            <v>CAMI?</v>
          </cell>
          <cell r="J16" t="str">
            <v>EL PUEBLO DE CAMI? SE UBICAN EN LA COMUNA DL MISMO NOMBRE, DISTANTE UNOS 195 KM. AL NORESTE DE LA CIUDAD DE IQUIQUE. 
GEOGRFICAMENTE EL PUEBLO DE CAMI? SE UBICA EN LA PRECORDILLERA EN LA REGI? DE TARAPAC`Y SE EMPLAZA A UNA ALTURA DE 2.420 M.S.N.M. 
EL T</v>
          </cell>
          <cell r="K16" t="str">
            <v>19.972.000</v>
          </cell>
          <cell r="L16" t="str">
            <v>20.072.000</v>
          </cell>
          <cell r="M16">
            <v>0</v>
          </cell>
          <cell r="N16" t="str">
            <v>{CODIGO.COREAJUSTE}</v>
          </cell>
          <cell r="O16" t="str">
            <v>{CODIGO.COREOBS}</v>
          </cell>
          <cell r="P16" t="str">
            <v>MEJORAR LA CALIDAD DE VIDA DE LOS POBLADORES DE CAMI? Y GENERAR CONDICIONES DE SEGURIDAD DE SU PATRIMONIO,  IMPLEMENTANDO MEJORAS Y AMPLIANDO SU SISTEMA DE ILUMINACI? P?LICA.</v>
          </cell>
          <cell r="Q16" t="str">
            <v>{CODIGO.EVALOBS}</v>
          </cell>
        </row>
        <row r="17">
          <cell r="D17" t="str">
            <v>65.295.920-2</v>
          </cell>
          <cell r="E17" t="str">
            <v>IQUIQUE SUR UN GOLPE  A LA DELINCUENCIA</v>
          </cell>
          <cell r="F17" t="str">
            <v>JUNTA DE VECINOS IQUIQUE SUR</v>
          </cell>
          <cell r="G17" t="str">
            <v>ELIZABETH PEREZ ESPINOZA</v>
          </cell>
          <cell r="H17" t="str">
            <v>ELIZABETH PEREZ ESPINOZA</v>
          </cell>
          <cell r="I17" t="str">
            <v>IQUIQUE</v>
          </cell>
          <cell r="J17" t="str">
            <v>SE REQUIERE CON URGENCIA INTERVENIR LOS SECTORES QUE HAN PRESENTADO UN ALTO ?DICE DE ACTOS DELICTUALES
COMO: TRFICO DE DROGAS , RI?S DE PANDILLAS EN PLAZAS Y SECTORES P?LICOS , DESTRUCCI? DE EQUIPAMIENTO
COMUNITARIO, ASALTOS A DOMICILIOS Y CENTRO COMUNITA</v>
          </cell>
          <cell r="K17" t="str">
            <v>7.900.000</v>
          </cell>
          <cell r="L17" t="str">
            <v>7.900.000</v>
          </cell>
          <cell r="M17">
            <v>0</v>
          </cell>
          <cell r="N17" t="str">
            <v>{CODIGO.COREAJUSTE}</v>
          </cell>
          <cell r="O17" t="str">
            <v>{CODIGO.COREOBS}</v>
          </cell>
          <cell r="P17" t="str">
            <v>SE REALIZARA UN PROCESO DE INSTALACI? Y CAPACITACI? DEL SISTEMA DE ALARMAS COMUNITARIAS, POR UNA
EMPRESA CON PERSONAL CALIFICADO EN SISTEMAS DE SEGURIDAD, LOS VECINOS TENDRN LA OPORTUNIDAD DE
CAPACITARSE EN SU USO.
SER`UN GRAN AVANCE EN EL TRABAJO COMUNIT</v>
          </cell>
          <cell r="Q17" t="str">
            <v>{CODIGO.EVALOBS}</v>
          </cell>
        </row>
        <row r="18">
          <cell r="D18" t="str">
            <v>65.044.558-9</v>
          </cell>
          <cell r="E18" t="str">
            <v>MAS SEGUROS EN ALTOS DEL MAR CON ALARMAS INTELIGENTES</v>
          </cell>
          <cell r="F18" t="str">
            <v>JUNTA DE VECINOS ALTOS DEL MAR ETAPA 1</v>
          </cell>
          <cell r="G18" t="str">
            <v>MARGARITA ANGELICA CLAVERIA MATEY</v>
          </cell>
          <cell r="H18" t="str">
            <v>MARGARITA ANGELICA CLAVERIA MATEY</v>
          </cell>
          <cell r="I18" t="str">
            <v>IQUIQUE</v>
          </cell>
          <cell r="J18" t="str">
            <v>NUESTRA JUNTA DE VECINOS A DETECTADO QUE LAS DENUNCIAS POR ROBOS, VIOLENCIA, INTRAFAMILIAR,
DESTRUCCI? DE ESPACIO P?LICOS Y MICRO TRFICO VAN EN AUMENTO, POR LO CUAL LA BASE DE LA ORGANIZACI?
VECINAL, DEBE BUSCAR LAS HERRAMIENTAS PARA AYUDAR A DISMINUIR LA</v>
          </cell>
          <cell r="K18" t="str">
            <v>7.900.000</v>
          </cell>
          <cell r="L18" t="str">
            <v>7.900.000</v>
          </cell>
          <cell r="M18">
            <v>0</v>
          </cell>
          <cell r="N18" t="str">
            <v>{CODIGO.COREAJUSTE}</v>
          </cell>
          <cell r="O18" t="str">
            <v>{CODIGO.COREOBS}</v>
          </cell>
          <cell r="P18" t="str">
            <v>EL SISTEMA DE ALARMAS COMUNITARIAS PRESENTA VENTAJAS RESPECTO A MINIMIZAR FACTORES DE RIESGO Y
AUMENTAR LA PERCEPCI? DE SEGURIDAD. POR LO TANTO, IMPLEMENTAR UN SISTEMA DE ALARMA COMUNITARIA EN
EL BARRIO EN CONJUNTO CON LA RED DE APOYO VECINAL , SERA UNA H</v>
          </cell>
          <cell r="Q18" t="str">
            <v>{CODIGO.EVALOBS}</v>
          </cell>
        </row>
        <row r="19">
          <cell r="D19" t="str">
            <v>65.946.620-1</v>
          </cell>
          <cell r="E19" t="str">
            <v>DUNAS 1 CON ALARMAS COMUNITARIAS</v>
          </cell>
          <cell r="F19" t="str">
            <v>JUNTA VECINAL DUNAS I</v>
          </cell>
          <cell r="G19" t="str">
            <v>AMERICA CHAVEZ ARAVENA</v>
          </cell>
          <cell r="H19" t="str">
            <v>AMERICA CHAVEZ ARAVENA</v>
          </cell>
          <cell r="I19" t="str">
            <v>IQUIQUE</v>
          </cell>
          <cell r="J19" t="str">
            <v>LA CALIDAD DE VIDA DE NUESTROS VECINOS EST`SIENDO AFECTADA POR LA INSEGURIDAD QUE EXISTE EN ESTOS MOMENTOS
EN NUESTRA JUNTA DE VECINOS CON LA DELINCUENCIA, ASALTOS, PORTONASOS, ROBO A DOMICILIOS SON PARTE DEL D? A
D? DE NUESTRA JUNTA DE VECINOS</v>
          </cell>
          <cell r="K19" t="str">
            <v>7.900.000</v>
          </cell>
          <cell r="L19" t="str">
            <v>7.900.000</v>
          </cell>
          <cell r="M19">
            <v>0</v>
          </cell>
          <cell r="N19" t="str">
            <v>{CODIGO.COREAJUSTE}</v>
          </cell>
          <cell r="O19" t="str">
            <v>{CODIGO.COREOBS}</v>
          </cell>
          <cell r="P19" t="str">
            <v>LAS ALARMAS COMUNITARIAS PERMITEN APORTAR EN UN PORCENTAJE NO MENOR A BAJAR LA SENSACI? DE INSEGURIDAD
EN LA CUAL EST`INMERSA LA POBLACI?, POR LO TANTO IMPLEMENTAR UN SISTEMA DE ALARMA COMUNITARIA EN EL BARRIO
EN CONJUNTO CON LA RED DE APOYO VECINAL, SER`</v>
          </cell>
          <cell r="Q19" t="str">
            <v>{CODIGO.EVALOBS}</v>
          </cell>
        </row>
        <row r="20">
          <cell r="D20" t="str">
            <v>65.602.840-8</v>
          </cell>
          <cell r="E20" t="str">
            <v>ALARMAS COMUNITARIAS INTELIGENTES PARA SANTA
ROSA DE HUARA 1</v>
          </cell>
          <cell r="F20" t="str">
            <v>JUNTA DE VECINOS SANTA ROSA DE HUARA</v>
          </cell>
          <cell r="G20" t="str">
            <v>NURY HUERTA COLQUE</v>
          </cell>
          <cell r="H20" t="str">
            <v>NURY HUERTA COLQUE</v>
          </cell>
          <cell r="I20" t="str">
            <v>IQUIQUE</v>
          </cell>
          <cell r="J20" t="str">
            <v>NUESTRA JUNTA DE VECINOS TIENE UNA CARENCIA EN SEGURIDAD, LA SENSACI? DE INSEGURIDAD HA CRECIDO ENTRE
NUESTROS VECINOS ESTOS ?TIMOS A?S, NOS VEMOS AGOBIADOS POR LA DELINCUENCIA Y DESESPERADOS POR NO TENER
HERRAMIENTAS CON QUE COMBATIR ESTA INSEGURIDAD.</v>
          </cell>
          <cell r="K20" t="str">
            <v>7.900.000</v>
          </cell>
          <cell r="L20" t="str">
            <v>7.900.000</v>
          </cell>
          <cell r="M20">
            <v>0</v>
          </cell>
          <cell r="N20" t="str">
            <v>{CODIGO.COREAJUSTE}</v>
          </cell>
          <cell r="O20" t="str">
            <v>{CODIGO.COREOBS}</v>
          </cell>
          <cell r="P20" t="str">
            <v>SE REALIZARA UN PROCESO DE INSTALACI? Y CAPACITACI? POR UNA EMPRESA CON PERSONAL CALIFICADO EN SISTEMAS DE
SEGURIDAD, LOS VECINOS TENDRN LA OPORTUNIDAD DE CAPACITARSE EN SU USO.
SERA UN GRAN AVANCE EN EL TRABAJO COMUNITARIO POR EL USO QUE ESTAS ALARMAS TI</v>
          </cell>
          <cell r="Q20" t="str">
            <v>{CODIGO.EVALOBS}</v>
          </cell>
        </row>
        <row r="21">
          <cell r="D21" t="str">
            <v>65.012.005-1</v>
          </cell>
          <cell r="E21" t="str">
            <v>VECINOS ORGANIZADOS EN ALIANZA CON LA TELEVIGILANCIA</v>
          </cell>
          <cell r="F21" t="str">
            <v>JUNTA DE VECINOS REY DEL MAR</v>
          </cell>
          <cell r="G21" t="str">
            <v>SONIA YA?Z MU?Z</v>
          </cell>
          <cell r="H21" t="str">
            <v>EVELYN ARAVENA ARAVENA</v>
          </cell>
          <cell r="I21" t="str">
            <v>IQUIQUE</v>
          </cell>
          <cell r="J21" t="str">
            <v>EN EL CONJUNTO HABITACIONAL REY DEL MAR, COMO  CONSECUENCIA  DE LOS TERREMOTOS, SE GENER?UNA SERIE DE PROBLEMAS DELICTUALES, PRINCIPALMENTE A LO DESHABITADO QUE QUED?EL SECTOR, POR SU LEJAN? Y SU ENTORNO, LOS HECHOS DELICTUALES  CADA VEZ SE HACEN MS HABIT</v>
          </cell>
          <cell r="K21" t="str">
            <v>7.999.999</v>
          </cell>
          <cell r="L21" t="str">
            <v>8.099.999</v>
          </cell>
          <cell r="M21">
            <v>0</v>
          </cell>
          <cell r="N21" t="str">
            <v>{CODIGO.COREAJUSTE}</v>
          </cell>
          <cell r="O21" t="str">
            <v>{CODIGO.COREOBS}</v>
          </cell>
          <cell r="P21" t="str">
            <v>ADQUIRIR Y REALIZAR LA INSTALACI? DE UNA CMARA DE SEGURIDAD DE ALTA TECNOLOG? Y QUE FUNCIONE EN COORDINACI? CON CARABINEROS DE  CHILE  Y EL MUNICIPIO.</v>
          </cell>
          <cell r="Q21" t="str">
            <v>{CODIGO.EVALOBS}</v>
          </cell>
        </row>
      </sheetData>
      <sheetData sheetId="2">
        <row r="7">
          <cell r="B7" t="str">
            <v>Nro. De Proyecto</v>
          </cell>
          <cell r="C7" t="str">
            <v>NOMBRE DE LA INICIATIVA</v>
          </cell>
          <cell r="D7" t="str">
            <v>NOMBRE DE LA INSTITUCIÓN</v>
          </cell>
          <cell r="E7" t="str">
            <v>RUT INSTITUCIÓN</v>
          </cell>
          <cell r="F7" t="str">
            <v xml:space="preserve">MONTO SOLICITADO AL GORE </v>
          </cell>
          <cell r="G7" t="str">
            <v>COSTO POR BENEFICIARIO DIRECTO</v>
          </cell>
          <cell r="H7" t="str">
            <v>SECTOR  DONDE SE IMPLEMENTARA EL PROYECTO</v>
          </cell>
          <cell r="I7" t="str">
            <v>NUEVO / CONTINUIDAD</v>
          </cell>
          <cell r="J7" t="str">
            <v>CATEGORIAS</v>
          </cell>
          <cell r="K7" t="str">
            <v>SITUACIONAL</v>
          </cell>
          <cell r="L7" t="str">
            <v>PSICOSOCIAL</v>
          </cell>
          <cell r="M7" t="str">
            <v xml:space="preserve">MESES DE DURACIÓN </v>
          </cell>
          <cell r="N7" t="str">
            <v>NOMBRE EJECUTOR</v>
          </cell>
          <cell r="O7" t="str">
            <v>RUT EJECUTOR</v>
          </cell>
          <cell r="P7" t="str">
            <v>OTROS DATOS</v>
          </cell>
          <cell r="Q7" t="str">
            <v>PROVEEDOR</v>
          </cell>
          <cell r="R7" t="str">
            <v>REPRESENTANTE LEGAL</v>
          </cell>
          <cell r="S7" t="str">
            <v>MONTO COTIZACIÓN</v>
          </cell>
          <cell r="T7" t="str">
            <v>POSEE TRES COTIZACIONES</v>
          </cell>
          <cell r="U7" t="str">
            <v>ANEXO 23</v>
          </cell>
          <cell r="V7" t="str">
            <v>GASTOS DE MANTENCIÓN SOLO LUMINARIA</v>
          </cell>
          <cell r="W7" t="str">
            <v>PROVEEDORES</v>
          </cell>
          <cell r="X7" t="str">
            <v>MONTO PROPUESTO EVALUADOR</v>
          </cell>
          <cell r="Y7" t="str">
            <v xml:space="preserve">NOMBRE DEL EVALUADOR </v>
          </cell>
          <cell r="Z7" t="str">
            <v xml:space="preserve">OBJETIVO </v>
          </cell>
          <cell r="AA7" t="str">
            <v>PUNTAJE TOTAL</v>
          </cell>
          <cell r="AB7" t="str">
            <v>PUNTAJE POR RENDICIÓNDESCUENTO POR RENDICIÓN</v>
          </cell>
          <cell r="AC7" t="str">
            <v>DESCUENTO POR RENDICIÓN</v>
          </cell>
          <cell r="AD7" t="str">
            <v>Experiencia de la institución durante los últimos 5 años. (40%)</v>
          </cell>
          <cell r="AE7" t="str">
            <v>Experiencia del equipo de trajabo. (40%)</v>
          </cell>
          <cell r="AF7" t="str">
            <v>Infraestructura y equipamiento de la institución para la ejecución del proyecto. (20%)</v>
          </cell>
          <cell r="AG7" t="str">
            <v>PORCENTAJE CRITERIO</v>
          </cell>
          <cell r="AH7" t="str">
            <v>Equipo de trabajo coherente con requerimientos técnicos postulados (Debe presentar curriculums firmado) (60%)</v>
          </cell>
          <cell r="AI7" t="str">
            <v>Tiempo de dedicación a la ejecución del servicio por parte del Equipo de trabajo de la institución. (Debe presentar  carta de compromiso  del equipo que participa en el proyecto y la disposición de Horas hombre a la ejecución de la misma) (40%)</v>
          </cell>
          <cell r="AJ7" t="str">
            <v>PORCENTAJE CRITERIO</v>
          </cell>
          <cell r="AK7" t="str">
            <v>Coherencia entre los objetivos formulados y las actividades del proyecto. (40%)</v>
          </cell>
          <cell r="AL7" t="str">
            <v>Coherencia entre el Cronograma, costos y ejecución del proyecto. (30%)</v>
          </cell>
          <cell r="AM7" t="str">
            <v>Coherencia entre Beneficiarios y presupuesto. (30%)</v>
          </cell>
          <cell r="AN7" t="str">
            <v>PORCENTAJE CRITERIO</v>
          </cell>
          <cell r="AO7" t="str">
            <v>Coherencia presupuestaria respecto al proyecto postulado, consideerando las tres cotizaciones . (100%)</v>
          </cell>
          <cell r="AP7" t="str">
            <v>PORCENTAJE CRITERIO</v>
          </cell>
          <cell r="AQ7" t="str">
            <v xml:space="preserve"> Impacto de la Iniciativa para el Sector, la Región, Provincia o Comuna  y en los casos de Luminaria de Iquique en las vías de evacuación(100%)</v>
          </cell>
          <cell r="AR7" t="str">
            <v>PORCENTAJE CRITERIO</v>
          </cell>
          <cell r="AS7" t="str">
            <v>Existencia de aportes de terceros y aporte propio a la iniciativa postulada. (100%)</v>
          </cell>
          <cell r="AT7" t="str">
            <v>PORCENTAJE CRITERIO</v>
          </cell>
          <cell r="AU7" t="str">
            <v xml:space="preserve"> La integración conforme a la perspectiva de género, etnia, adulto mayor y discapacitado (100%)</v>
          </cell>
          <cell r="AV7" t="str">
            <v>PORCENTAJE CRITERIO</v>
          </cell>
          <cell r="AW7" t="str">
            <v xml:space="preserve"> La institución que NO ha sido adjudicada con proyectos FNDR en  los últimos 3 años (100%)</v>
          </cell>
          <cell r="AX7" t="str">
            <v>PORCENTAJE CRITERIO</v>
          </cell>
          <cell r="AY7" t="str">
            <v>Incentivo plataforma web (100%)</v>
          </cell>
          <cell r="AZ7" t="str">
            <v>PORCENTAJE CRITERIO</v>
          </cell>
          <cell r="BA7" t="str">
            <v xml:space="preserve">OBSERVACIONES </v>
          </cell>
          <cell r="BB7" t="str">
            <v xml:space="preserve">SUBTOTAL </v>
          </cell>
        </row>
        <row r="8">
          <cell r="B8">
            <v>2</v>
          </cell>
          <cell r="C8" t="str">
            <v>SOÑANDO POR UN FUTURO MEJOR 2</v>
          </cell>
          <cell r="D8" t="str">
            <v>CENTRO SOCIAL CULTURAL Y DEPORTIVO ADMI</v>
          </cell>
          <cell r="E8" t="str">
            <v>65.086.797-1</v>
          </cell>
          <cell r="F8">
            <v>11964710</v>
          </cell>
          <cell r="G8">
            <v>0</v>
          </cell>
          <cell r="H8" t="str">
            <v>IQUIQUE</v>
          </cell>
          <cell r="I8" t="str">
            <v>CONTINUIDAD</v>
          </cell>
          <cell r="J8" t="str">
            <v>PSICOSOCIAL</v>
          </cell>
          <cell r="K8">
            <v>0</v>
          </cell>
          <cell r="L8" t="str">
            <v>PREVENCIÓN INFANTOJUVENIL</v>
          </cell>
          <cell r="M8" t="str">
            <v>INGRESAR SOLO NUMERO DE CANTIDAD DE MESES A EJECUTAR</v>
          </cell>
          <cell r="N8" t="str">
            <v>CAMILA DIAZ REYES</v>
          </cell>
          <cell r="O8" t="str">
            <v>16.892.196-9</v>
          </cell>
          <cell r="P8">
            <v>0</v>
          </cell>
          <cell r="Q8">
            <v>0</v>
          </cell>
          <cell r="R8">
            <v>0</v>
          </cell>
          <cell r="S8">
            <v>0</v>
          </cell>
          <cell r="T8">
            <v>0</v>
          </cell>
          <cell r="U8">
            <v>0</v>
          </cell>
          <cell r="V8">
            <v>0</v>
          </cell>
          <cell r="W8">
            <v>0</v>
          </cell>
          <cell r="X8">
            <v>11964710</v>
          </cell>
          <cell r="Y8" t="str">
            <v>MIGUEL REBORIDO</v>
          </cell>
          <cell r="Z8" t="str">
            <v>RESCATAR A LOS NIÑOS, JOVENES Y ADOLECENTES QUE DEAMBULAN EN  LA FERIA Y LA TOMA DE LA PAMPA, DANDOLES ESPACIO PARA SU RECREACION, APOYO ESPIRITUAL Y SU ENSEÑANZA</v>
          </cell>
          <cell r="AA8">
            <v>0.70450000000000013</v>
          </cell>
          <cell r="AB8">
            <v>-7</v>
          </cell>
          <cell r="AC8" t="str">
            <v>NO CUMPLE CON RENDICIÓN</v>
          </cell>
          <cell r="AD8">
            <v>50</v>
          </cell>
          <cell r="AE8">
            <v>80</v>
          </cell>
          <cell r="AF8">
            <v>100</v>
          </cell>
          <cell r="AG8">
            <v>7.2000000000000008E-2</v>
          </cell>
          <cell r="AH8">
            <v>75</v>
          </cell>
          <cell r="AI8">
            <v>100</v>
          </cell>
          <cell r="AJ8">
            <v>8.5000000000000006E-2</v>
          </cell>
          <cell r="AK8">
            <v>75</v>
          </cell>
          <cell r="AL8">
            <v>70</v>
          </cell>
          <cell r="AM8">
            <v>70</v>
          </cell>
          <cell r="AN8">
            <v>0.18</v>
          </cell>
          <cell r="AO8">
            <v>70</v>
          </cell>
          <cell r="AP8">
            <v>0.17499999999999999</v>
          </cell>
          <cell r="AQ8">
            <v>75</v>
          </cell>
          <cell r="AR8">
            <v>3.7499999999999999E-2</v>
          </cell>
          <cell r="AS8">
            <v>80</v>
          </cell>
          <cell r="AT8">
            <v>0.04</v>
          </cell>
          <cell r="AU8">
            <v>70</v>
          </cell>
          <cell r="AV8">
            <v>3.5000000000000003E-2</v>
          </cell>
          <cell r="AW8">
            <v>100</v>
          </cell>
          <cell r="AX8">
            <v>0.1</v>
          </cell>
          <cell r="AY8">
            <v>100</v>
          </cell>
          <cell r="AZ8">
            <v>0.05</v>
          </cell>
          <cell r="BA8" t="str">
            <v xml:space="preserve">1. En caso de ser autorizado firmar la totalidad de los curriculums del equipo de trabajo y ajustar la inversión a los items necesarios para la implementación de los talleres, ejemplo (instrumentos musicales , accesorios para  manualidades  etc ) si es que ya contaran con ellos declararlo como aportes. </v>
          </cell>
          <cell r="BB8">
            <v>0.77450000000000008</v>
          </cell>
        </row>
        <row r="9">
          <cell r="B9">
            <v>3</v>
          </cell>
          <cell r="C9" t="str">
            <v>CON SEGURIDAD Y TRANQUILIDAD VIVIMOS EN NUESTRA COMUNIDAD</v>
          </cell>
          <cell r="D9" t="str">
            <v>CLUB DEPORTIVO EXPRESO</v>
          </cell>
          <cell r="E9" t="str">
            <v>65.992.780-2</v>
          </cell>
          <cell r="F9">
            <v>7960000</v>
          </cell>
          <cell r="G9">
            <v>0</v>
          </cell>
          <cell r="H9" t="str">
            <v>IQUIQUE</v>
          </cell>
          <cell r="I9" t="str">
            <v>NUEVO</v>
          </cell>
          <cell r="J9" t="str">
            <v>SITUACIONAL</v>
          </cell>
          <cell r="K9" t="str">
            <v>ALARMAS</v>
          </cell>
          <cell r="L9">
            <v>0</v>
          </cell>
          <cell r="M9" t="str">
            <v>INGRESAR SOLO NUMERO DE CANTIDAD DE MESES A EJECUTAR</v>
          </cell>
          <cell r="N9" t="str">
            <v>FEDERICO MERIDA AGUIRRE</v>
          </cell>
          <cell r="O9" t="str">
            <v>6.898.752-0</v>
          </cell>
          <cell r="P9">
            <v>0</v>
          </cell>
          <cell r="Q9" t="str">
            <v>NIKH DEPORTES</v>
          </cell>
          <cell r="R9" t="str">
            <v>KATHERINE CEBALLOS PEDREROS</v>
          </cell>
          <cell r="S9">
            <v>7200000</v>
          </cell>
          <cell r="T9" t="str">
            <v>SI</v>
          </cell>
          <cell r="U9">
            <v>0</v>
          </cell>
          <cell r="V9">
            <v>0</v>
          </cell>
          <cell r="W9">
            <v>0</v>
          </cell>
          <cell r="X9">
            <v>0</v>
          </cell>
          <cell r="Y9" t="str">
            <v>MIGUEL REBORIDO</v>
          </cell>
          <cell r="Z9" t="str">
            <v>REDUCIR LAS OPORTUNIDADES DE OCURRENCIA DE DELITOS, DISMINUYENDO LA PERCEPCION DE VULNERABILIDAD, TEMOR E INSEGURIDAD DE LOS VECINOS DEL SECTOR MEDIANTE LA INSTALACION DE UN SISTEMA DE ALARMAS COMUNITARIAS</v>
          </cell>
          <cell r="AA9">
            <v>0.60099999999999998</v>
          </cell>
          <cell r="AB9">
            <v>-7</v>
          </cell>
          <cell r="AC9" t="str">
            <v>NO CUMPLE CON RENDICIÓN</v>
          </cell>
          <cell r="AD9">
            <v>50</v>
          </cell>
          <cell r="AE9">
            <v>40</v>
          </cell>
          <cell r="AF9">
            <v>100</v>
          </cell>
          <cell r="AG9">
            <v>5.5999999999999994E-2</v>
          </cell>
          <cell r="AH9">
            <v>50</v>
          </cell>
          <cell r="AI9">
            <v>50</v>
          </cell>
          <cell r="AJ9">
            <v>0.05</v>
          </cell>
          <cell r="AK9">
            <v>50</v>
          </cell>
          <cell r="AL9">
            <v>70</v>
          </cell>
          <cell r="AM9">
            <v>100</v>
          </cell>
          <cell r="AN9">
            <v>0.17749999999999999</v>
          </cell>
          <cell r="AO9">
            <v>70</v>
          </cell>
          <cell r="AP9">
            <v>0.17499999999999999</v>
          </cell>
          <cell r="AQ9">
            <v>75</v>
          </cell>
          <cell r="AR9">
            <v>3.7499999999999999E-2</v>
          </cell>
          <cell r="AS9">
            <v>80</v>
          </cell>
          <cell r="AT9">
            <v>0.04</v>
          </cell>
          <cell r="AU9">
            <v>70</v>
          </cell>
          <cell r="AV9">
            <v>3.5000000000000003E-2</v>
          </cell>
          <cell r="AW9">
            <v>100</v>
          </cell>
          <cell r="AX9">
            <v>0.1</v>
          </cell>
          <cell r="AY9">
            <v>0</v>
          </cell>
          <cell r="AZ9">
            <v>0</v>
          </cell>
          <cell r="BA9" t="str">
            <v xml:space="preserve">1. NO existe respaldo de la Junta de vecinos que será intervenida. 
2. La carta de compromiso del equipo de trabajo no está firmada. 
3. No adjuntan curriculums ni certificados de profesionales competentes con los objetivos del proyecto.  
4. No refleja que institución o persona realizará las capacitaciones a los beneficiarios descritas en el proyecto. </v>
          </cell>
          <cell r="BB9">
            <v>0.67099999999999993</v>
          </cell>
        </row>
        <row r="10">
          <cell r="B10">
            <v>4</v>
          </cell>
          <cell r="C10" t="str">
            <v>CON EDUACIÓN INTEGRAL, PREVENCIÓN DE LA VIOLENCIA ESCOLAR Y LA BUENA CONVIVENCIA SE CONSTRUYE: PAZ</v>
          </cell>
          <cell r="D10" t="str">
            <v>CLUB ADULTO MAYOR DEL CÍRCULO DE SUB OFICIALES EN RETIRO ALFREDO ROJAS GONZÁLEZ PARA UNA VIDA MEJOR</v>
          </cell>
          <cell r="E10" t="str">
            <v>65.001.177-5</v>
          </cell>
          <cell r="F10">
            <v>12000000</v>
          </cell>
          <cell r="G10">
            <v>0</v>
          </cell>
          <cell r="H10" t="str">
            <v>IQUIQUE</v>
          </cell>
          <cell r="I10" t="str">
            <v>CONTINUIDAD</v>
          </cell>
          <cell r="J10" t="str">
            <v>PSICOSOCIAL</v>
          </cell>
          <cell r="K10">
            <v>0</v>
          </cell>
          <cell r="L10" t="str">
            <v>PREVENCIÓN VIOLENCIA ESCOLAR</v>
          </cell>
          <cell r="M10" t="str">
            <v>INGRESAR SOLO NUMERO DE CANTIDAD DE MESES A EJECUTAR</v>
          </cell>
          <cell r="N10" t="str">
            <v>MONICA PATRICIA BOLIVAR BARRIGA</v>
          </cell>
          <cell r="O10" t="str">
            <v>6.648.275-8</v>
          </cell>
          <cell r="P10">
            <v>0</v>
          </cell>
          <cell r="Q10">
            <v>0</v>
          </cell>
          <cell r="R10">
            <v>0</v>
          </cell>
          <cell r="S10">
            <v>0</v>
          </cell>
          <cell r="T10">
            <v>0</v>
          </cell>
          <cell r="U10">
            <v>0</v>
          </cell>
          <cell r="V10">
            <v>0</v>
          </cell>
          <cell r="W10">
            <v>0</v>
          </cell>
          <cell r="X10">
            <v>12000000</v>
          </cell>
          <cell r="Y10" t="str">
            <v>MIGUEL REBORIDO</v>
          </cell>
          <cell r="Z10" t="str">
            <v>DESARROLLAR LA CONVIVENCIA ESCOLARDE LOS MIEMBROS DE LA COMUNIDAD EDUCATIVA DEL COLEGIO DE LENGUAJE SANTA LAURA CON LAS BUENAS PRACTICAS DE LAS RELACIONES HUMANAS</v>
          </cell>
          <cell r="AA10">
            <v>0.70050000000000012</v>
          </cell>
          <cell r="AB10">
            <v>-7</v>
          </cell>
          <cell r="AC10" t="str">
            <v>NO CUMPLE CON RENDICIÓN</v>
          </cell>
          <cell r="AD10">
            <v>75</v>
          </cell>
          <cell r="AE10">
            <v>80</v>
          </cell>
          <cell r="AF10">
            <v>30</v>
          </cell>
          <cell r="AG10">
            <v>6.8000000000000005E-2</v>
          </cell>
          <cell r="AH10">
            <v>75</v>
          </cell>
          <cell r="AI10">
            <v>100</v>
          </cell>
          <cell r="AJ10">
            <v>8.5000000000000006E-2</v>
          </cell>
          <cell r="AK10">
            <v>75</v>
          </cell>
          <cell r="AL10">
            <v>70</v>
          </cell>
          <cell r="AM10">
            <v>70</v>
          </cell>
          <cell r="AN10">
            <v>0.18</v>
          </cell>
          <cell r="AO10">
            <v>70</v>
          </cell>
          <cell r="AP10">
            <v>0.17499999999999999</v>
          </cell>
          <cell r="AQ10">
            <v>75</v>
          </cell>
          <cell r="AR10">
            <v>3.7499999999999999E-2</v>
          </cell>
          <cell r="AS10">
            <v>80</v>
          </cell>
          <cell r="AT10">
            <v>0.04</v>
          </cell>
          <cell r="AU10">
            <v>70</v>
          </cell>
          <cell r="AV10">
            <v>3.5000000000000003E-2</v>
          </cell>
          <cell r="AW10">
            <v>100</v>
          </cell>
          <cell r="AX10">
            <v>0.1</v>
          </cell>
          <cell r="AY10">
            <v>100</v>
          </cell>
          <cell r="AZ10">
            <v>0.05</v>
          </cell>
          <cell r="BA10" t="str">
            <v xml:space="preserve">1. En caso de ser autorizado adjuntar compromiso del colegio donde se realizarán las actividades. 
2. Firmar el curriculum de la profesional que impartirá taller de yoga. 
3. Reajustar la inversión en implementos que correspondan con la iniciativa, poner en prioridad el objetivo pedagógico.   </v>
          </cell>
          <cell r="BB10">
            <v>0.77050000000000007</v>
          </cell>
        </row>
        <row r="11">
          <cell r="B11">
            <v>5</v>
          </cell>
          <cell r="C11" t="str">
            <v>PREVENIR ES CREAR PAZ. EDUCAR ES CONSTRUIR PAZ. PAZ ES NO VIOLENCIA</v>
          </cell>
          <cell r="D11" t="str">
            <v>UNION COMUNAL SIGLO XXI</v>
          </cell>
          <cell r="E11" t="str">
            <v>65.049.370-2</v>
          </cell>
          <cell r="F11">
            <v>11422800</v>
          </cell>
          <cell r="G11" t="str">
            <v>CERITFICADO DE VIGENCIA DEBE ACTUALIZARLO</v>
          </cell>
          <cell r="H11" t="str">
            <v>IQUIQUE</v>
          </cell>
          <cell r="I11" t="str">
            <v>CONTINUIDAD</v>
          </cell>
          <cell r="J11" t="str">
            <v>PSICOSOCIAL</v>
          </cell>
          <cell r="K11">
            <v>0</v>
          </cell>
          <cell r="L11" t="str">
            <v>CONVIVENCIA COMUNITARIA</v>
          </cell>
          <cell r="M11" t="str">
            <v>INGRESAR SOLO NUMERO DE CANTIDAD DE MESES A EJECUTAR</v>
          </cell>
          <cell r="N11" t="str">
            <v>RODOLFO EDUARDO SILVA SANSBERRO</v>
          </cell>
          <cell r="O11" t="str">
            <v>22.662.765-0</v>
          </cell>
          <cell r="P11">
            <v>0</v>
          </cell>
          <cell r="Q11">
            <v>0</v>
          </cell>
          <cell r="R11">
            <v>0</v>
          </cell>
          <cell r="S11">
            <v>0</v>
          </cell>
          <cell r="T11">
            <v>0</v>
          </cell>
          <cell r="U11">
            <v>0</v>
          </cell>
          <cell r="V11">
            <v>0</v>
          </cell>
          <cell r="W11">
            <v>0</v>
          </cell>
          <cell r="X11">
            <v>11422800</v>
          </cell>
          <cell r="Y11" t="str">
            <v>MIGUEL REBORIDO</v>
          </cell>
          <cell r="Z11" t="str">
            <v>EDUCAR A NIÑOS, PADRES Y FUNCIONARIOS DEL ESTABLECIMIENTO ESCUELA ESPECIAL DE LENGUAJE MONSERRAT, EN EL VALOR UNIVERSAL DE LA PAZ Y LA NO VIOLENCIA</v>
          </cell>
          <cell r="AA11">
            <v>0.71250000000000013</v>
          </cell>
          <cell r="AB11">
            <v>-7</v>
          </cell>
          <cell r="AC11" t="str">
            <v>NO CUMPLE CON RENDICIÓN</v>
          </cell>
          <cell r="AD11">
            <v>75</v>
          </cell>
          <cell r="AE11">
            <v>100</v>
          </cell>
          <cell r="AF11">
            <v>100</v>
          </cell>
          <cell r="AG11">
            <v>0.09</v>
          </cell>
          <cell r="AH11">
            <v>75</v>
          </cell>
          <cell r="AI11">
            <v>100</v>
          </cell>
          <cell r="AJ11">
            <v>8.5000000000000006E-2</v>
          </cell>
          <cell r="AK11">
            <v>75</v>
          </cell>
          <cell r="AL11">
            <v>70</v>
          </cell>
          <cell r="AM11">
            <v>70</v>
          </cell>
          <cell r="AN11">
            <v>0.18</v>
          </cell>
          <cell r="AO11">
            <v>100</v>
          </cell>
          <cell r="AP11">
            <v>0.25</v>
          </cell>
          <cell r="AQ11">
            <v>75</v>
          </cell>
          <cell r="AR11">
            <v>3.7499999999999999E-2</v>
          </cell>
          <cell r="AS11">
            <v>80</v>
          </cell>
          <cell r="AT11">
            <v>0.04</v>
          </cell>
          <cell r="AU11">
            <v>100</v>
          </cell>
          <cell r="AV11">
            <v>0.05</v>
          </cell>
          <cell r="AW11">
            <v>0</v>
          </cell>
          <cell r="AX11">
            <v>0</v>
          </cell>
          <cell r="AY11">
            <v>100</v>
          </cell>
          <cell r="AZ11">
            <v>0.05</v>
          </cell>
          <cell r="BA11" t="str">
            <v>1.  La descripción de los beneficiarios y población objetiva no se corresponden en cantidad . 
2. En caso de autorizarse reajustar montos de inversión teniendo en cuenta su principal objetivo pedagógico.</v>
          </cell>
          <cell r="BB11">
            <v>0.78250000000000008</v>
          </cell>
        </row>
        <row r="12">
          <cell r="B12">
            <v>6</v>
          </cell>
          <cell r="C12" t="str">
            <v>EN ALTO LOS PUQUIOS 4 NOS CUIDAMOS DEL DELITO, DIRIGENTES Y FAMILIAS TOMADOS DE LAS MANOS</v>
          </cell>
          <cell r="D12" t="str">
            <v>JUNTA DE VECINOS ALTO LOS PUQUIOS</v>
          </cell>
          <cell r="E12" t="str">
            <v>74.505.400-5</v>
          </cell>
          <cell r="F12">
            <v>12000000</v>
          </cell>
          <cell r="G12">
            <v>0</v>
          </cell>
          <cell r="H12" t="str">
            <v>IQUIQUE</v>
          </cell>
          <cell r="I12" t="str">
            <v>NUEVO</v>
          </cell>
          <cell r="J12" t="str">
            <v>PSICOSOCIAL</v>
          </cell>
          <cell r="K12">
            <v>0</v>
          </cell>
          <cell r="L12" t="str">
            <v>PREVENCIÓN VIOLENCIA ESCOLAR</v>
          </cell>
          <cell r="M12" t="str">
            <v>INGRESAR SOLO NUMERO DE CANTIDAD DE MESES A EJECUTAR</v>
          </cell>
          <cell r="N12" t="str">
            <v>MARIA GRACIA LASALA ROMERO</v>
          </cell>
          <cell r="O12" t="str">
            <v>10.614.095-2</v>
          </cell>
          <cell r="P12">
            <v>0</v>
          </cell>
          <cell r="Q12">
            <v>0</v>
          </cell>
          <cell r="R12">
            <v>0</v>
          </cell>
          <cell r="S12">
            <v>0</v>
          </cell>
          <cell r="T12">
            <v>0</v>
          </cell>
          <cell r="U12">
            <v>0</v>
          </cell>
          <cell r="V12">
            <v>0</v>
          </cell>
          <cell r="W12">
            <v>0</v>
          </cell>
          <cell r="X12">
            <v>0</v>
          </cell>
          <cell r="Y12" t="str">
            <v>MIGUEL REBORIDO</v>
          </cell>
          <cell r="Z12" t="str">
            <v>CREAR UN PROGRAMA DE PREVENCION DEL DELITO PARA LOS VECINOS DE LA JUNTA ALTO LOS PUQUIOS 4 Y SU ZONA DE INFLUENCIA TERRITORIAL</v>
          </cell>
          <cell r="AA12">
            <v>0.54349999999999987</v>
          </cell>
          <cell r="AB12">
            <v>-7</v>
          </cell>
          <cell r="AC12" t="str">
            <v>NO CUMPLE CON RENDICIÓN</v>
          </cell>
          <cell r="AD12">
            <v>50</v>
          </cell>
          <cell r="AE12">
            <v>40</v>
          </cell>
          <cell r="AF12">
            <v>100</v>
          </cell>
          <cell r="AG12">
            <v>5.5999999999999994E-2</v>
          </cell>
          <cell r="AH12">
            <v>0</v>
          </cell>
          <cell r="AI12">
            <v>75</v>
          </cell>
          <cell r="AJ12">
            <v>0.03</v>
          </cell>
          <cell r="AK12">
            <v>50</v>
          </cell>
          <cell r="AL12">
            <v>70</v>
          </cell>
          <cell r="AM12">
            <v>70</v>
          </cell>
          <cell r="AN12">
            <v>0.155</v>
          </cell>
          <cell r="AO12">
            <v>70</v>
          </cell>
          <cell r="AP12">
            <v>0.17499999999999999</v>
          </cell>
          <cell r="AQ12">
            <v>75</v>
          </cell>
          <cell r="AR12">
            <v>3.7499999999999999E-2</v>
          </cell>
          <cell r="AS12">
            <v>50</v>
          </cell>
          <cell r="AT12">
            <v>2.5000000000000001E-2</v>
          </cell>
          <cell r="AU12">
            <v>70</v>
          </cell>
          <cell r="AV12">
            <v>3.5000000000000003E-2</v>
          </cell>
          <cell r="AW12">
            <v>100</v>
          </cell>
          <cell r="AX12">
            <v>0.1</v>
          </cell>
          <cell r="AY12">
            <v>0</v>
          </cell>
          <cell r="AZ12">
            <v>0</v>
          </cell>
          <cell r="BA12" t="str">
            <v>1. Los curriculums de los profesionales no están firmados. 
2. El equipo de trabajo es incoherente con las actividades descritas en la iniciativa. 
3. Los items de inversión no justifican la iniciativa propuesta por el proyecto</v>
          </cell>
          <cell r="BB12">
            <v>0.61349999999999993</v>
          </cell>
        </row>
        <row r="13">
          <cell r="B13">
            <v>7</v>
          </cell>
          <cell r="C13" t="str">
            <v>SERIVICIO DE ALTA RESOLUCIÓN CESFAM SUR ILUMINADO</v>
          </cell>
          <cell r="D13" t="str">
            <v>CONSEJO DE DESARROLLO CENTRO DE SALUD SECTOR SUR</v>
          </cell>
          <cell r="E13" t="str">
            <v>65.829.780-5</v>
          </cell>
          <cell r="F13">
            <v>19929250</v>
          </cell>
          <cell r="G13" t="str">
            <v>CHEQUEAR CALCULO LUMINICO</v>
          </cell>
          <cell r="H13" t="str">
            <v>IQUIQUE</v>
          </cell>
          <cell r="I13" t="str">
            <v>NUEVO</v>
          </cell>
          <cell r="J13" t="str">
            <v>SITUACIONAL</v>
          </cell>
          <cell r="K13" t="str">
            <v>ILUMINACIÓN</v>
          </cell>
          <cell r="L13">
            <v>0</v>
          </cell>
          <cell r="M13" t="str">
            <v>INGRESAR SOLO NUMERO DE CANTIDAD DE MESES A EJECUTAR</v>
          </cell>
          <cell r="N13" t="str">
            <v>JUAN LUIS HUECHUCOY JELDRES</v>
          </cell>
          <cell r="O13" t="str">
            <v>10.376.018-6</v>
          </cell>
          <cell r="P13">
            <v>0</v>
          </cell>
          <cell r="Q13" t="str">
            <v>NORTE LUZ LTDA</v>
          </cell>
          <cell r="R13" t="str">
            <v>VICTOR MARTINEZ MARTINEZ</v>
          </cell>
          <cell r="S13">
            <v>19460011</v>
          </cell>
          <cell r="T13" t="str">
            <v>SI</v>
          </cell>
          <cell r="U13">
            <v>0</v>
          </cell>
          <cell r="V13">
            <v>0</v>
          </cell>
          <cell r="W13">
            <v>0</v>
          </cell>
          <cell r="X13">
            <v>19929250</v>
          </cell>
          <cell r="Y13" t="str">
            <v>MIGUEL REBORIDO</v>
          </cell>
          <cell r="Z13" t="str">
            <v>INSTALACION DE LUMINARIAS EN EL ENTORNO DEL SAR CESFAM SUR MEJORANDO LA RESOLUCION DE ESTE.</v>
          </cell>
          <cell r="AA13">
            <v>0.71400000000000008</v>
          </cell>
          <cell r="AB13">
            <v>0</v>
          </cell>
          <cell r="AC13" t="str">
            <v>NO HAY INFORMACIÓN DE RENDICIÓN</v>
          </cell>
          <cell r="AD13">
            <v>75</v>
          </cell>
          <cell r="AE13">
            <v>60</v>
          </cell>
          <cell r="AF13">
            <v>100</v>
          </cell>
          <cell r="AG13">
            <v>7.400000000000001E-2</v>
          </cell>
          <cell r="AH13">
            <v>75</v>
          </cell>
          <cell r="AI13">
            <v>75</v>
          </cell>
          <cell r="AJ13">
            <v>7.4999999999999997E-2</v>
          </cell>
          <cell r="AK13">
            <v>75</v>
          </cell>
          <cell r="AL13">
            <v>70</v>
          </cell>
          <cell r="AM13">
            <v>100</v>
          </cell>
          <cell r="AN13">
            <v>0.20250000000000001</v>
          </cell>
          <cell r="AO13">
            <v>100</v>
          </cell>
          <cell r="AP13">
            <v>0.25</v>
          </cell>
          <cell r="AQ13">
            <v>75</v>
          </cell>
          <cell r="AR13">
            <v>3.7499999999999999E-2</v>
          </cell>
          <cell r="AS13">
            <v>50</v>
          </cell>
          <cell r="AT13">
            <v>2.5000000000000001E-2</v>
          </cell>
          <cell r="AU13">
            <v>100</v>
          </cell>
          <cell r="AV13">
            <v>0.05</v>
          </cell>
          <cell r="AW13">
            <v>0</v>
          </cell>
          <cell r="AX13">
            <v>0</v>
          </cell>
          <cell r="AY13">
            <v>0</v>
          </cell>
          <cell r="AZ13">
            <v>0</v>
          </cell>
          <cell r="BA13" t="str">
            <v xml:space="preserve">1.  Adjuntar certificados de estudios  de la totalidad del euipo de trabajo así como sus curriculums. 
2. Presenta carracterísticas similares al 94 y 14 en relación a  equipo de trabajo, mismas cotizaciones, 
3. Las fotos Tomadas no muestran situación real para la justificación del proyecto pensando que la intención es mostrar sitio sin luminocidad. 
4. De adjudicar, deben ingresar calculo luminico completo.
</v>
          </cell>
          <cell r="BB13">
            <v>0.71400000000000008</v>
          </cell>
        </row>
        <row r="14">
          <cell r="B14">
            <v>8</v>
          </cell>
          <cell r="C14" t="str">
            <v>OJOS DEL DESIERTO</v>
          </cell>
          <cell r="D14" t="str">
            <v>JUNTA VECINAL N° 29 EL RIEL</v>
          </cell>
          <cell r="E14" t="str">
            <v>73.601.900-0</v>
          </cell>
          <cell r="F14">
            <v>8000000</v>
          </cell>
          <cell r="G14">
            <v>0</v>
          </cell>
          <cell r="H14" t="str">
            <v>IQUIQUE</v>
          </cell>
          <cell r="I14" t="str">
            <v>NUEVO</v>
          </cell>
          <cell r="J14" t="str">
            <v>SITUACIONAL</v>
          </cell>
          <cell r="K14" t="str">
            <v>CAMARAS</v>
          </cell>
          <cell r="L14">
            <v>0</v>
          </cell>
          <cell r="M14">
            <v>6</v>
          </cell>
          <cell r="N14" t="str">
            <v>LUIS SEPULVEDA GONZALEZ</v>
          </cell>
          <cell r="O14" t="str">
            <v>8.079.615-3</v>
          </cell>
          <cell r="P14">
            <v>0</v>
          </cell>
          <cell r="Q14" t="str">
            <v>VILLA TELECOM</v>
          </cell>
          <cell r="R14" t="str">
            <v>ANTOIO VILLAFAÑA VACIAN</v>
          </cell>
          <cell r="S14">
            <v>7899999</v>
          </cell>
          <cell r="T14" t="str">
            <v>SI</v>
          </cell>
          <cell r="U14" t="str">
            <v>SI</v>
          </cell>
          <cell r="V14">
            <v>0</v>
          </cell>
          <cell r="W14">
            <v>0</v>
          </cell>
          <cell r="X14">
            <v>8000000</v>
          </cell>
          <cell r="Y14" t="str">
            <v>JORGE ESCALONA</v>
          </cell>
          <cell r="Z14">
            <v>0</v>
          </cell>
          <cell r="AA14">
            <v>0.77449999999999997</v>
          </cell>
          <cell r="AB14">
            <v>0</v>
          </cell>
          <cell r="AC14" t="str">
            <v>NO HAY INFORMACIÓN DE RENDICIÓN</v>
          </cell>
          <cell r="AD14">
            <v>50</v>
          </cell>
          <cell r="AE14">
            <v>80</v>
          </cell>
          <cell r="AF14">
            <v>100</v>
          </cell>
          <cell r="AG14">
            <v>7.2000000000000008E-2</v>
          </cell>
          <cell r="AH14">
            <v>75</v>
          </cell>
          <cell r="AI14">
            <v>75</v>
          </cell>
          <cell r="AJ14">
            <v>7.4999999999999997E-2</v>
          </cell>
          <cell r="AK14">
            <v>75</v>
          </cell>
          <cell r="AL14">
            <v>70</v>
          </cell>
          <cell r="AM14">
            <v>70</v>
          </cell>
          <cell r="AN14">
            <v>0.18</v>
          </cell>
          <cell r="AO14">
            <v>100</v>
          </cell>
          <cell r="AP14">
            <v>0.25</v>
          </cell>
          <cell r="AQ14">
            <v>75</v>
          </cell>
          <cell r="AR14">
            <v>3.7499999999999999E-2</v>
          </cell>
          <cell r="AS14">
            <v>50</v>
          </cell>
          <cell r="AT14">
            <v>2.5000000000000001E-2</v>
          </cell>
          <cell r="AU14">
            <v>70</v>
          </cell>
          <cell r="AV14">
            <v>3.5000000000000003E-2</v>
          </cell>
          <cell r="AW14">
            <v>100</v>
          </cell>
          <cell r="AX14">
            <v>0.1</v>
          </cell>
          <cell r="AY14">
            <v>0</v>
          </cell>
          <cell r="AZ14">
            <v>0</v>
          </cell>
          <cell r="BA14" t="str">
            <v xml:space="preserve">1.  NO SE EXHIBE COMPROMISO O PLAN DE MANTENIMIENTO.
</v>
          </cell>
          <cell r="BB14">
            <v>0.77449999999999997</v>
          </cell>
        </row>
        <row r="15">
          <cell r="B15">
            <v>9</v>
          </cell>
          <cell r="C15" t="str">
            <v>MEJORAMIENTO DE LUMINARIA Y POSTES FOTOVOLTAICO PARA EL PUEBLO DE LIRIMA</v>
          </cell>
          <cell r="D15" t="str">
            <v>JUNTA DE VECINOS PAMPA LIRIMA</v>
          </cell>
          <cell r="E15" t="str">
            <v>65.044.940-1</v>
          </cell>
          <cell r="F15">
            <v>19670000</v>
          </cell>
          <cell r="G15" t="str">
            <v>VERIFICAR COTIZACIONES</v>
          </cell>
          <cell r="H15" t="str">
            <v>TAMARUGAL</v>
          </cell>
          <cell r="I15" t="str">
            <v>NUEVO</v>
          </cell>
          <cell r="J15" t="str">
            <v>SITUACIONAL</v>
          </cell>
          <cell r="K15" t="str">
            <v>ILUMINACIÓN</v>
          </cell>
          <cell r="L15">
            <v>0</v>
          </cell>
          <cell r="M15" t="str">
            <v>INGRESAR SOLO NUMERO DE CANTIDAD DE MESES A EJECUTAR</v>
          </cell>
          <cell r="N15" t="str">
            <v>HECTOR LEONEL BARREDA CACERES</v>
          </cell>
          <cell r="O15" t="str">
            <v>10.296.885-9</v>
          </cell>
          <cell r="P15">
            <v>0</v>
          </cell>
          <cell r="Q15" t="str">
            <v>AP COMUNICACIONES</v>
          </cell>
          <cell r="R15" t="str">
            <v>ALEXIS ALVAREZ CALISTO</v>
          </cell>
          <cell r="S15">
            <v>18470000</v>
          </cell>
          <cell r="T15" t="str">
            <v>NO</v>
          </cell>
          <cell r="U15">
            <v>0</v>
          </cell>
          <cell r="V15">
            <v>0</v>
          </cell>
          <cell r="W15">
            <v>0</v>
          </cell>
          <cell r="X15">
            <v>19670000</v>
          </cell>
          <cell r="Y15" t="str">
            <v>MIGUEL REBORIDO</v>
          </cell>
          <cell r="Z15">
            <v>0</v>
          </cell>
          <cell r="AA15">
            <v>0.71150000000000002</v>
          </cell>
          <cell r="AB15">
            <v>0</v>
          </cell>
          <cell r="AC15" t="str">
            <v>NO HAY INFORMACIÓN DE RENDICIÓN</v>
          </cell>
          <cell r="AD15">
            <v>50</v>
          </cell>
          <cell r="AE15">
            <v>60</v>
          </cell>
          <cell r="AF15">
            <v>100</v>
          </cell>
          <cell r="AG15">
            <v>6.4000000000000001E-2</v>
          </cell>
          <cell r="AH15">
            <v>50</v>
          </cell>
          <cell r="AI15">
            <v>75</v>
          </cell>
          <cell r="AJ15">
            <v>0.06</v>
          </cell>
          <cell r="AK15">
            <v>75</v>
          </cell>
          <cell r="AL15">
            <v>70</v>
          </cell>
          <cell r="AM15">
            <v>30</v>
          </cell>
          <cell r="AN15">
            <v>0.15</v>
          </cell>
          <cell r="AO15">
            <v>70</v>
          </cell>
          <cell r="AP15">
            <v>0.17499999999999999</v>
          </cell>
          <cell r="AQ15">
            <v>75</v>
          </cell>
          <cell r="AR15">
            <v>3.7499999999999999E-2</v>
          </cell>
          <cell r="AS15">
            <v>50</v>
          </cell>
          <cell r="AT15">
            <v>2.5000000000000001E-2</v>
          </cell>
          <cell r="AU15">
            <v>100</v>
          </cell>
          <cell r="AV15">
            <v>0.05</v>
          </cell>
          <cell r="AW15">
            <v>100</v>
          </cell>
          <cell r="AX15">
            <v>0.1</v>
          </cell>
          <cell r="AY15">
            <v>100</v>
          </cell>
          <cell r="AZ15">
            <v>0.05</v>
          </cell>
          <cell r="BA15" t="str">
            <v>1. Firmar los curriculums del equipo ejecutor en caso de ser autorizado. 
2. Adjuntar los  certificados de Etnias  que faltan 
3. Adjuntar carta de compromiso de la totalidad del equipo de trabajo. 
4. las fotos no muestran un panorama real que justifique la instalación de las luminarias.
5. adjuntar listado de beneficiarios. 
6. proveedor se repite en proyecto N°41
7. De adjudicar debe ingresar las cotizaciones de la inversión, según lo acordado por la comisión de admisibilidad, al momento previo a la firma de convenio.</v>
          </cell>
          <cell r="BB15">
            <v>0.71150000000000002</v>
          </cell>
        </row>
        <row r="16">
          <cell r="B16">
            <v>11</v>
          </cell>
          <cell r="C16" t="str">
            <v>SISTEMA DE ENERGÍA FOTOVOLTAICA PARA MEJORAR LA SEGURIDAD Y CALIDAD DE VIDA DEL PUEBLO DE HUASQUIÑA</v>
          </cell>
          <cell r="D16" t="str">
            <v>COMUNIDAD INDÍGENA AYMARA DE HUASQUIÑA</v>
          </cell>
          <cell r="E16" t="str">
            <v>65.036.809-6</v>
          </cell>
          <cell r="F16">
            <v>18930000</v>
          </cell>
          <cell r="G16" t="str">
            <v>CHEQUEAR CALCULO LUMINICO Y COTIZACIONES</v>
          </cell>
          <cell r="H16" t="str">
            <v>TAMARUGAL</v>
          </cell>
          <cell r="I16" t="str">
            <v>NUEVO</v>
          </cell>
          <cell r="J16" t="str">
            <v>SITUACIONAL</v>
          </cell>
          <cell r="K16" t="str">
            <v>ILUMINACIÓN</v>
          </cell>
          <cell r="L16">
            <v>0</v>
          </cell>
          <cell r="M16" t="str">
            <v>INGRESAR SOLO NUMERO DE CANTIDAD DE MESES A EJECUTAR</v>
          </cell>
          <cell r="N16" t="str">
            <v>CRUZ MERCEDES VISCARRA PEREZ</v>
          </cell>
          <cell r="O16" t="str">
            <v>8.084.439-5</v>
          </cell>
          <cell r="P16">
            <v>0</v>
          </cell>
          <cell r="Q16" t="str">
            <v>SEC PROYECT</v>
          </cell>
          <cell r="R16" t="str">
            <v>FRANCISCO BARREDA PANIAGUA</v>
          </cell>
          <cell r="S16">
            <v>18931710</v>
          </cell>
          <cell r="T16" t="str">
            <v>SI</v>
          </cell>
          <cell r="U16">
            <v>0</v>
          </cell>
          <cell r="V16">
            <v>0</v>
          </cell>
          <cell r="W16">
            <v>0</v>
          </cell>
          <cell r="X16">
            <v>18930000</v>
          </cell>
          <cell r="Y16" t="str">
            <v>RENE LAMBERT</v>
          </cell>
          <cell r="Z16" t="str">
            <v>INSTALACION DE LUMINARIAS FOTOVOLTAICAS SOLARES EN EL PUEBLO DE HUASQUIÑA</v>
          </cell>
          <cell r="AA16">
            <v>0.73449999999999993</v>
          </cell>
          <cell r="AB16">
            <v>-7</v>
          </cell>
          <cell r="AC16" t="str">
            <v>NO CUMPLE CON RENDICIÓN</v>
          </cell>
          <cell r="AD16">
            <v>0</v>
          </cell>
          <cell r="AE16">
            <v>80</v>
          </cell>
          <cell r="AF16">
            <v>100</v>
          </cell>
          <cell r="AG16">
            <v>5.2000000000000005E-2</v>
          </cell>
          <cell r="AH16">
            <v>75</v>
          </cell>
          <cell r="AI16">
            <v>100</v>
          </cell>
          <cell r="AJ16">
            <v>8.5000000000000006E-2</v>
          </cell>
          <cell r="AK16">
            <v>100</v>
          </cell>
          <cell r="AL16">
            <v>70</v>
          </cell>
          <cell r="AM16">
            <v>70</v>
          </cell>
          <cell r="AN16">
            <v>0.20499999999999999</v>
          </cell>
          <cell r="AO16">
            <v>70</v>
          </cell>
          <cell r="AP16">
            <v>0.17499999999999999</v>
          </cell>
          <cell r="AQ16">
            <v>75</v>
          </cell>
          <cell r="AR16">
            <v>3.7499999999999999E-2</v>
          </cell>
          <cell r="AS16">
            <v>100</v>
          </cell>
          <cell r="AT16">
            <v>0.05</v>
          </cell>
          <cell r="AU16">
            <v>100</v>
          </cell>
          <cell r="AV16">
            <v>0.05</v>
          </cell>
          <cell r="AW16">
            <v>100</v>
          </cell>
          <cell r="AX16">
            <v>0.1</v>
          </cell>
          <cell r="AY16">
            <v>100</v>
          </cell>
          <cell r="AZ16">
            <v>0.05</v>
          </cell>
          <cell r="BA16" t="str">
            <v xml:space="preserve">1. empresa tambien aparece en proyecto N°68
2. de adjudicar debe ingresar calculo luminico.
</v>
          </cell>
          <cell r="BB16">
            <v>0.80449999999999999</v>
          </cell>
        </row>
        <row r="17">
          <cell r="B17">
            <v>12</v>
          </cell>
          <cell r="C17" t="str">
            <v>ILUMINACIÓN LIMPIA Y RENOVABLE PARA PERIMETRO, CLUB DEPORTIVO TENIS CHILE - UNIDAD VECINAL N°37</v>
          </cell>
          <cell r="D17" t="str">
            <v>CLUB DEPORTIVO TENIS CHILE</v>
          </cell>
          <cell r="E17" t="str">
            <v>71.075.000-9</v>
          </cell>
          <cell r="F17">
            <v>19071400</v>
          </cell>
          <cell r="G17">
            <v>0</v>
          </cell>
          <cell r="H17" t="str">
            <v>IQUIQUE</v>
          </cell>
          <cell r="I17" t="str">
            <v>NUEVO</v>
          </cell>
          <cell r="J17" t="str">
            <v>SITUACIONAL</v>
          </cell>
          <cell r="K17" t="str">
            <v>ILUMINACIÓN</v>
          </cell>
          <cell r="L17">
            <v>0</v>
          </cell>
          <cell r="M17" t="str">
            <v>INGRESAR SOLO NUMERO DE CANTIDAD DE MESES A EJECUTAR</v>
          </cell>
          <cell r="N17" t="str">
            <v>JUAN CARLOS ROBLES FUENTES</v>
          </cell>
          <cell r="O17" t="str">
            <v>9.909.698-5</v>
          </cell>
          <cell r="P17">
            <v>0</v>
          </cell>
          <cell r="Q17" t="str">
            <v>VALVEL</v>
          </cell>
          <cell r="R17" t="str">
            <v>HERNAN CORROTEA OLIVARES</v>
          </cell>
          <cell r="S17">
            <v>19000000</v>
          </cell>
          <cell r="T17" t="str">
            <v>SI</v>
          </cell>
          <cell r="U17">
            <v>0</v>
          </cell>
          <cell r="V17">
            <v>0</v>
          </cell>
          <cell r="W17">
            <v>0</v>
          </cell>
          <cell r="X17">
            <v>0</v>
          </cell>
          <cell r="Y17" t="str">
            <v>MIGUEL REBORIDO</v>
          </cell>
          <cell r="Z17" t="str">
            <v>DOTAR DE ILUMINACION SOLAR FOTOVOLTAICA EL AREA DE INGRESO Y AREAS LATERALES DEL RECINTO DEL CLUB DEPORTIVO TENIS CHILE</v>
          </cell>
          <cell r="AA17">
            <v>0.44449999999999995</v>
          </cell>
          <cell r="AB17">
            <v>-7</v>
          </cell>
          <cell r="AC17" t="str">
            <v>NO CUMPLE CON RENDICIÓN</v>
          </cell>
          <cell r="AD17">
            <v>50</v>
          </cell>
          <cell r="AE17">
            <v>80</v>
          </cell>
          <cell r="AF17">
            <v>100</v>
          </cell>
          <cell r="AG17">
            <v>7.2000000000000008E-2</v>
          </cell>
          <cell r="AH17">
            <v>75</v>
          </cell>
          <cell r="AI17">
            <v>75</v>
          </cell>
          <cell r="AJ17">
            <v>7.4999999999999997E-2</v>
          </cell>
          <cell r="AK17">
            <v>50</v>
          </cell>
          <cell r="AL17">
            <v>30</v>
          </cell>
          <cell r="AM17">
            <v>30</v>
          </cell>
          <cell r="AN17">
            <v>9.5000000000000001E-2</v>
          </cell>
          <cell r="AO17">
            <v>30</v>
          </cell>
          <cell r="AP17">
            <v>7.4999999999999997E-2</v>
          </cell>
          <cell r="AQ17">
            <v>75</v>
          </cell>
          <cell r="AR17">
            <v>3.7499999999999999E-2</v>
          </cell>
          <cell r="AS17">
            <v>50</v>
          </cell>
          <cell r="AT17">
            <v>2.5000000000000001E-2</v>
          </cell>
          <cell r="AU17">
            <v>70</v>
          </cell>
          <cell r="AV17">
            <v>3.5000000000000003E-2</v>
          </cell>
          <cell r="AW17">
            <v>100</v>
          </cell>
          <cell r="AX17">
            <v>0.1</v>
          </cell>
          <cell r="AY17">
            <v>0</v>
          </cell>
          <cell r="AZ17">
            <v>0</v>
          </cell>
          <cell r="BA17" t="str">
            <v xml:space="preserve">1. Adjuntar certificados que justifiquen competencias del equipo ejecutor. 
2. Firmar la totalidad de los curriclums del equipo de trabajo. 
3. No adjunta fotos del area donde se instalarán las luminarias 
4. La luminaria escogida no es la misma usada en el calculo luminico.
5. la luminaria cotizada o proyectada, no se ajusta a la exigencia de la municipalidad.
6. Proyecto no guarda coherencia con lo que se requiere, según anexo N°17
7. El mapa de instalación de las luminarias indican que serán utilizadas para iluminar las canchas, lo cual no se ajusta al objetivo real del fondo de seguridad ciudadana, dado que no están cumpliendo un rol de seguridad o resguardo frente a la prevención de delitos como indica el objetivo.
</v>
          </cell>
          <cell r="BB17">
            <v>0.51449999999999996</v>
          </cell>
        </row>
        <row r="18">
          <cell r="B18">
            <v>13</v>
          </cell>
          <cell r="C18" t="str">
            <v>ILUMINADOS Y SEGUROS</v>
          </cell>
          <cell r="D18" t="str">
            <v>JUNTA DE VECINOS 21 DE MAYO Nº17</v>
          </cell>
          <cell r="E18" t="str">
            <v>65.004.408-8</v>
          </cell>
          <cell r="F18">
            <v>19929261</v>
          </cell>
          <cell r="G18" t="str">
            <v>CHEQUEAR CALCULO LUMINICO</v>
          </cell>
          <cell r="H18" t="str">
            <v>IQUIQUE</v>
          </cell>
          <cell r="I18" t="str">
            <v>NUEVO</v>
          </cell>
          <cell r="J18" t="str">
            <v>SITUACIONAL</v>
          </cell>
          <cell r="K18" t="str">
            <v>ILUMINACIÓN</v>
          </cell>
          <cell r="L18">
            <v>0</v>
          </cell>
          <cell r="M18" t="str">
            <v>INGRESAR SOLO NUMERO DE CANTIDAD DE MESES A EJECUTAR</v>
          </cell>
          <cell r="N18" t="str">
            <v>MIRTHA SILVA GONZALES MERCADO</v>
          </cell>
          <cell r="O18" t="str">
            <v>5.641.202-6</v>
          </cell>
          <cell r="P18">
            <v>0</v>
          </cell>
          <cell r="Q18" t="str">
            <v>NORTE SOLAR-LED E.I.R.L.</v>
          </cell>
          <cell r="R18" t="str">
            <v>PATRICIO TRUJILLO SACCO</v>
          </cell>
          <cell r="S18">
            <v>19575500</v>
          </cell>
          <cell r="T18" t="str">
            <v>SI</v>
          </cell>
          <cell r="U18">
            <v>0</v>
          </cell>
          <cell r="V18">
            <v>0</v>
          </cell>
          <cell r="W18">
            <v>0</v>
          </cell>
          <cell r="X18">
            <v>0</v>
          </cell>
          <cell r="Y18" t="str">
            <v>MIGUEL REBORIDO</v>
          </cell>
          <cell r="Z18" t="str">
            <v>INSTALACION DE LUMINARIAS FOTOVOLTAICAS SOLARES EN EL SECTOR DE LA JUNTA DE VECINOS 21 DE MAYO N°17</v>
          </cell>
          <cell r="AA18">
            <v>0.57150000000000001</v>
          </cell>
          <cell r="AB18">
            <v>0</v>
          </cell>
          <cell r="AC18" t="str">
            <v>NO HAY INFORMACIÓN DE RENDICIÓN</v>
          </cell>
          <cell r="AD18">
            <v>0</v>
          </cell>
          <cell r="AE18">
            <v>60</v>
          </cell>
          <cell r="AF18">
            <v>100</v>
          </cell>
          <cell r="AG18">
            <v>4.4000000000000004E-2</v>
          </cell>
          <cell r="AH18">
            <v>75</v>
          </cell>
          <cell r="AI18">
            <v>75</v>
          </cell>
          <cell r="AJ18">
            <v>7.4999999999999997E-2</v>
          </cell>
          <cell r="AK18">
            <v>75</v>
          </cell>
          <cell r="AL18">
            <v>70</v>
          </cell>
          <cell r="AM18">
            <v>70</v>
          </cell>
          <cell r="AN18">
            <v>0.18</v>
          </cell>
          <cell r="AO18">
            <v>70</v>
          </cell>
          <cell r="AP18">
            <v>0.17499999999999999</v>
          </cell>
          <cell r="AQ18">
            <v>75</v>
          </cell>
          <cell r="AR18">
            <v>3.7499999999999999E-2</v>
          </cell>
          <cell r="AS18">
            <v>50</v>
          </cell>
          <cell r="AT18">
            <v>2.5000000000000001E-2</v>
          </cell>
          <cell r="AU18">
            <v>70</v>
          </cell>
          <cell r="AV18">
            <v>3.5000000000000003E-2</v>
          </cell>
          <cell r="AW18">
            <v>0</v>
          </cell>
          <cell r="AX18">
            <v>0</v>
          </cell>
          <cell r="AY18">
            <v>0</v>
          </cell>
          <cell r="AZ18">
            <v>0</v>
          </cell>
          <cell r="BA18" t="str">
            <v xml:space="preserve">1.  Adjuntar certificados de estudios  de la totalidad del euipo de trabajo así como sus curriculums. 
2. Presenta carracterísticas similares al 94, 14 y  7 en relación a  equipo de trabajo, mismas cotizaciones,  
3. No presenta mapa de factor de riesgo según anexo 11. 
4. Listado de beneficiarios de  la institución en un porciento muy bajo en relación a la declarada en el proyecto Anexo 9. </v>
          </cell>
          <cell r="BB18">
            <v>0.57150000000000001</v>
          </cell>
        </row>
        <row r="19">
          <cell r="B19">
            <v>14</v>
          </cell>
          <cell r="C19" t="str">
            <v>CESFAM AGUIRRE ILUMINADO Y MÁS SEGURO</v>
          </cell>
          <cell r="D19" t="str">
            <v>CONSEJO VECINAL DE SALUD CONSULTORIO CIRUJANO AGUIRRE</v>
          </cell>
          <cell r="E19" t="str">
            <v>65.821.720-8</v>
          </cell>
          <cell r="F19">
            <v>19929261</v>
          </cell>
          <cell r="G19" t="str">
            <v>CHEQUEAR CALCULO LUMINICO</v>
          </cell>
          <cell r="H19" t="str">
            <v>IQUIQUE</v>
          </cell>
          <cell r="I19" t="str">
            <v>NUEVO</v>
          </cell>
          <cell r="J19" t="str">
            <v>SITUACIONAL</v>
          </cell>
          <cell r="K19" t="str">
            <v>ILUMINACIÓN</v>
          </cell>
          <cell r="L19">
            <v>0</v>
          </cell>
          <cell r="M19">
            <v>6</v>
          </cell>
          <cell r="N19" t="str">
            <v>LOREN AROS SANA</v>
          </cell>
          <cell r="O19" t="str">
            <v>13.005.934-1</v>
          </cell>
          <cell r="P19">
            <v>0</v>
          </cell>
          <cell r="Q19" t="str">
            <v>NORTE SOLAR-LED E.I.R.L.</v>
          </cell>
          <cell r="R19" t="str">
            <v>PATRICIO TRUJILLO SACCO</v>
          </cell>
          <cell r="S19">
            <v>19575500</v>
          </cell>
          <cell r="T19" t="str">
            <v>SI</v>
          </cell>
          <cell r="U19">
            <v>0</v>
          </cell>
          <cell r="V19">
            <v>0</v>
          </cell>
          <cell r="W19">
            <v>0</v>
          </cell>
          <cell r="X19">
            <v>19929261</v>
          </cell>
          <cell r="Y19" t="str">
            <v>MIGUEL REBORIDO</v>
          </cell>
          <cell r="Z19">
            <v>0</v>
          </cell>
          <cell r="AA19">
            <v>0.78400000000000003</v>
          </cell>
          <cell r="AB19">
            <v>0</v>
          </cell>
          <cell r="AC19" t="str">
            <v>NO HAY INFORMACIÓN DE RENDICIÓN</v>
          </cell>
          <cell r="AD19">
            <v>0</v>
          </cell>
          <cell r="AE19">
            <v>60</v>
          </cell>
          <cell r="AF19">
            <v>100</v>
          </cell>
          <cell r="AG19">
            <v>4.4000000000000004E-2</v>
          </cell>
          <cell r="AH19">
            <v>75</v>
          </cell>
          <cell r="AI19">
            <v>75</v>
          </cell>
          <cell r="AJ19">
            <v>7.4999999999999997E-2</v>
          </cell>
          <cell r="AK19">
            <v>75</v>
          </cell>
          <cell r="AL19">
            <v>70</v>
          </cell>
          <cell r="AM19">
            <v>100</v>
          </cell>
          <cell r="AN19">
            <v>0.20250000000000001</v>
          </cell>
          <cell r="AO19">
            <v>100</v>
          </cell>
          <cell r="AP19">
            <v>0.25</v>
          </cell>
          <cell r="AQ19">
            <v>75</v>
          </cell>
          <cell r="AR19">
            <v>3.7499999999999999E-2</v>
          </cell>
          <cell r="AS19">
            <v>50</v>
          </cell>
          <cell r="AT19">
            <v>2.5000000000000001E-2</v>
          </cell>
          <cell r="AU19">
            <v>100</v>
          </cell>
          <cell r="AV19">
            <v>0.05</v>
          </cell>
          <cell r="AW19">
            <v>100</v>
          </cell>
          <cell r="AX19">
            <v>0.1</v>
          </cell>
          <cell r="AY19">
            <v>0</v>
          </cell>
          <cell r="AZ19">
            <v>0</v>
          </cell>
          <cell r="BA19" t="str">
            <v>1.  Adjuntar certificados de estudios  de la totalidad del equipo de trabajo así como sus curriculums. 
2. Presenta carracterísticas similares al 94, 14 y 7 misma empresa , mismas cotizaciones.  
3. debe ajustar fechas de ejecución del proyecto
4. De adjudicar, debe adjuntar el contrato entre privados que incorpora en el proyecto, pero ajustando los plazos reales de ejecución, ya que en este contrato se encuentra el compromiso de mantención.</v>
          </cell>
          <cell r="BB19">
            <v>0.78400000000000003</v>
          </cell>
        </row>
        <row r="20">
          <cell r="B20">
            <v>15</v>
          </cell>
          <cell r="C20" t="str">
            <v>NIÑOS EN CONTENCIÓN</v>
          </cell>
          <cell r="D20" t="str">
            <v>FUNDACION PROPAIS</v>
          </cell>
          <cell r="E20" t="str">
            <v>65.054.768-3</v>
          </cell>
          <cell r="F20">
            <v>12000000</v>
          </cell>
          <cell r="G20">
            <v>0</v>
          </cell>
          <cell r="H20" t="str">
            <v>IQUIQUE</v>
          </cell>
          <cell r="I20" t="str">
            <v>NUEVO</v>
          </cell>
          <cell r="J20" t="str">
            <v>PSICOSOCIAL</v>
          </cell>
          <cell r="K20">
            <v>0</v>
          </cell>
          <cell r="L20" t="str">
            <v>PREVENCIÓN INFANTOJUVENIL</v>
          </cell>
          <cell r="M20" t="str">
            <v>INGRESAR SOLO NUMERO DE CANTIDAD DE MESES A EJECUTAR</v>
          </cell>
          <cell r="N20" t="str">
            <v>TEOBALDO PATRICIO CUEVAS VILLALOBOS</v>
          </cell>
          <cell r="O20" t="str">
            <v>7.589.626-8</v>
          </cell>
          <cell r="P20">
            <v>0</v>
          </cell>
          <cell r="Q20">
            <v>0</v>
          </cell>
          <cell r="R20">
            <v>0</v>
          </cell>
          <cell r="S20">
            <v>0</v>
          </cell>
          <cell r="T20">
            <v>0</v>
          </cell>
          <cell r="U20">
            <v>0</v>
          </cell>
          <cell r="V20">
            <v>0</v>
          </cell>
          <cell r="W20">
            <v>0</v>
          </cell>
          <cell r="X20">
            <v>8000000</v>
          </cell>
          <cell r="Y20" t="str">
            <v>RENE LAMBERT</v>
          </cell>
          <cell r="Z20">
            <v>0</v>
          </cell>
          <cell r="AA20">
            <v>0.75750000000000006</v>
          </cell>
          <cell r="AB20">
            <v>-7</v>
          </cell>
          <cell r="AC20" t="str">
            <v>NO CUMPLE CON RENDICIÓN</v>
          </cell>
          <cell r="AD20">
            <v>100</v>
          </cell>
          <cell r="AE20">
            <v>100</v>
          </cell>
          <cell r="AF20">
            <v>100</v>
          </cell>
          <cell r="AG20">
            <v>0.1</v>
          </cell>
          <cell r="AH20">
            <v>75</v>
          </cell>
          <cell r="AI20">
            <v>100</v>
          </cell>
          <cell r="AJ20">
            <v>8.5000000000000006E-2</v>
          </cell>
          <cell r="AK20">
            <v>75</v>
          </cell>
          <cell r="AL20">
            <v>70</v>
          </cell>
          <cell r="AM20">
            <v>70</v>
          </cell>
          <cell r="AN20">
            <v>0.18</v>
          </cell>
          <cell r="AO20">
            <v>70</v>
          </cell>
          <cell r="AP20">
            <v>0.17499999999999999</v>
          </cell>
          <cell r="AQ20">
            <v>75</v>
          </cell>
          <cell r="AR20">
            <v>3.7499999999999999E-2</v>
          </cell>
          <cell r="AS20">
            <v>100</v>
          </cell>
          <cell r="AT20">
            <v>0.05</v>
          </cell>
          <cell r="AU20">
            <v>100</v>
          </cell>
          <cell r="AV20">
            <v>0.05</v>
          </cell>
          <cell r="AW20">
            <v>100</v>
          </cell>
          <cell r="AX20">
            <v>0.1</v>
          </cell>
          <cell r="AY20">
            <v>100</v>
          </cell>
          <cell r="AZ20">
            <v>0.05</v>
          </cell>
          <cell r="BA20" t="str">
            <v>1. en detalle de operación detalla creacion de 8 videos infantiles x monto de 4.000.000, se considera que este video escapa de las act.de entretencion , ludico, pintura que se ofrecerian a los niños, que explica la problematica deambulan y que se busca que este bien cuidados, entretenidos y aprendiendo,  pudiendo utilizar el monto asignado al video en ampliar la cobertura o incluir otras actividades o estimulos para los beneficiarios.  
2.  cv sin firma, no acredita la experiencia con documentos.</v>
          </cell>
          <cell r="BB20">
            <v>0.82750000000000012</v>
          </cell>
        </row>
        <row r="21">
          <cell r="B21">
            <v>17</v>
          </cell>
          <cell r="C21" t="str">
            <v>PROTEGIENDO NUESTRO SECTOR</v>
          </cell>
          <cell r="D21" t="str">
            <v>JUNTA DE VECINOS 12 DE OCTUBRE</v>
          </cell>
          <cell r="E21" t="str">
            <v>65.291.360-1</v>
          </cell>
          <cell r="F21">
            <v>8000000</v>
          </cell>
          <cell r="G21" t="str">
            <v>ANEXO 23 SIN REQUERIMIENTOS TECNICOS PERTENECIENTES A ALTO HOSPICIO</v>
          </cell>
          <cell r="H21" t="str">
            <v>IQUIQUE</v>
          </cell>
          <cell r="I21" t="str">
            <v>NUEVO</v>
          </cell>
          <cell r="J21" t="str">
            <v>SITUACIONAL</v>
          </cell>
          <cell r="K21" t="str">
            <v>CAMARAS</v>
          </cell>
          <cell r="L21">
            <v>0</v>
          </cell>
          <cell r="M21">
            <v>6</v>
          </cell>
          <cell r="N21" t="str">
            <v>JONATHAN RAMOS RIVERA</v>
          </cell>
          <cell r="O21" t="str">
            <v>16.865.512-6</v>
          </cell>
          <cell r="P21">
            <v>0</v>
          </cell>
          <cell r="Q21" t="str">
            <v>MEGAFACTORY</v>
          </cell>
          <cell r="R21" t="str">
            <v>NO REGISTRA</v>
          </cell>
          <cell r="S21">
            <v>3987161</v>
          </cell>
          <cell r="T21" t="str">
            <v>SI</v>
          </cell>
          <cell r="U21" t="str">
            <v>INCOMPLETO</v>
          </cell>
          <cell r="V21">
            <v>0</v>
          </cell>
          <cell r="W21">
            <v>0</v>
          </cell>
          <cell r="X21">
            <v>0</v>
          </cell>
          <cell r="Y21" t="str">
            <v>JORGE ESCALONA</v>
          </cell>
          <cell r="Z21">
            <v>0</v>
          </cell>
          <cell r="AA21">
            <v>0.61249999999999993</v>
          </cell>
          <cell r="AB21">
            <v>0</v>
          </cell>
          <cell r="AC21" t="str">
            <v>NO HAY INFORMACIÓN DE RENDICIÓN</v>
          </cell>
          <cell r="AD21">
            <v>0</v>
          </cell>
          <cell r="AE21">
            <v>60</v>
          </cell>
          <cell r="AF21">
            <v>30</v>
          </cell>
          <cell r="AG21">
            <v>3.0000000000000006E-2</v>
          </cell>
          <cell r="AH21">
            <v>50</v>
          </cell>
          <cell r="AI21">
            <v>75</v>
          </cell>
          <cell r="AJ21">
            <v>0.06</v>
          </cell>
          <cell r="AK21">
            <v>75</v>
          </cell>
          <cell r="AL21">
            <v>70</v>
          </cell>
          <cell r="AM21">
            <v>30</v>
          </cell>
          <cell r="AN21">
            <v>0.15</v>
          </cell>
          <cell r="AO21">
            <v>70</v>
          </cell>
          <cell r="AP21">
            <v>0.17499999999999999</v>
          </cell>
          <cell r="AQ21">
            <v>75</v>
          </cell>
          <cell r="AR21">
            <v>3.7499999999999999E-2</v>
          </cell>
          <cell r="AS21">
            <v>50</v>
          </cell>
          <cell r="AT21">
            <v>2.5000000000000001E-2</v>
          </cell>
          <cell r="AU21">
            <v>70</v>
          </cell>
          <cell r="AV21">
            <v>3.5000000000000003E-2</v>
          </cell>
          <cell r="AW21">
            <v>100</v>
          </cell>
          <cell r="AX21">
            <v>0.1</v>
          </cell>
          <cell r="AY21">
            <v>0</v>
          </cell>
          <cell r="AZ21">
            <v>0</v>
          </cell>
          <cell r="BA21" t="str">
            <v>1. COTIZACIONES NO EXHIBEN GARANTÍA DE 2 AÑOS, EL PROYECTO SE DEBE AGREGAR ESTA INFORMACIÓN E INCLUIR PLAN DE TRABAJO. 
2. EL PROYECTO CONSIDERA 20 CÁMARAS (SEGÚN  SE INFORMA EN RESULTADOS ESPERADOS). EN ALGUNAS COTIZACIONES SOLO SE ESTABLECEN PARA 16 UNIDADES Y EN DETALLE DE OPERACIÓN SE HABLA DE 16 CAMARAS MÁS OTRAS DOS.
3. EL PROYECTO NO DEFINE SI SERÁN CAMARAS IP, MIENTRAS QUE EN ALGUNAS COTIZACIONES SEÑALAN CÁMARAS IP Y EN OTRAS DE LAS CONVENCIONALES.
4.-FALTA DE CURRICULUM DEL TECNICO INSTLADOR.
4. NO HAY COHERENCIA RESPECTO A LAS CAMARAS PLANTEADAS, COTIZADAS, NO SE LOGRA DISTINGUIR CLARAMENTE</v>
          </cell>
          <cell r="BB21">
            <v>0.61249999999999993</v>
          </cell>
        </row>
        <row r="22">
          <cell r="B22">
            <v>24</v>
          </cell>
          <cell r="C22" t="str">
            <v>MAGISTERIO ILUMINADA Y SEGURA</v>
          </cell>
          <cell r="D22" t="str">
            <v>JUNTA DE VECINOS VILLA MAGISTERIO N 34</v>
          </cell>
          <cell r="E22" t="str">
            <v>65.456.110-9</v>
          </cell>
          <cell r="F22">
            <v>19929250</v>
          </cell>
          <cell r="G22" t="str">
            <v>CHEQUEAR CALCULO LUMINICO</v>
          </cell>
          <cell r="H22" t="str">
            <v>IQUIQUE</v>
          </cell>
          <cell r="I22" t="str">
            <v>NUEVO</v>
          </cell>
          <cell r="J22" t="str">
            <v>SITUACIONAL</v>
          </cell>
          <cell r="K22" t="str">
            <v>ILUMINACIÓN</v>
          </cell>
          <cell r="L22">
            <v>0</v>
          </cell>
          <cell r="M22" t="str">
            <v>INGRESAR SOLO NUMERO DE CANTIDAD DE MESES A EJECUTAR</v>
          </cell>
          <cell r="N22" t="str">
            <v>JUAN JOSE DAVILA VARAS</v>
          </cell>
          <cell r="O22" t="str">
            <v>5.659.360-8</v>
          </cell>
          <cell r="P22">
            <v>0</v>
          </cell>
          <cell r="Q22" t="str">
            <v>CHINALED</v>
          </cell>
          <cell r="R22" t="str">
            <v>KAIMIN CHIA VEAS</v>
          </cell>
          <cell r="S22">
            <v>19964011</v>
          </cell>
          <cell r="T22" t="str">
            <v>SI</v>
          </cell>
          <cell r="U22">
            <v>0</v>
          </cell>
          <cell r="V22">
            <v>0</v>
          </cell>
          <cell r="W22">
            <v>0</v>
          </cell>
          <cell r="X22">
            <v>0</v>
          </cell>
          <cell r="Y22" t="str">
            <v>MIGUEL REBORIDO</v>
          </cell>
          <cell r="Z22" t="str">
            <v>INSTALACION DE UN SISTEMA DE ILUMINACION FOTOVOLTAICO INTEGRADO EN EL SECTOR DE LA JUNTA DE VECINOS VILLA MAGISTERIO N°34</v>
          </cell>
          <cell r="AA22">
            <v>0.52100000000000013</v>
          </cell>
          <cell r="AB22">
            <v>-7</v>
          </cell>
          <cell r="AC22" t="str">
            <v>NO CUMPLE CON RENDICIÓN</v>
          </cell>
          <cell r="AD22">
            <v>75</v>
          </cell>
          <cell r="AE22">
            <v>40</v>
          </cell>
          <cell r="AF22">
            <v>100</v>
          </cell>
          <cell r="AG22">
            <v>6.6000000000000003E-2</v>
          </cell>
          <cell r="AH22">
            <v>50</v>
          </cell>
          <cell r="AI22">
            <v>50</v>
          </cell>
          <cell r="AJ22">
            <v>0.05</v>
          </cell>
          <cell r="AK22">
            <v>75</v>
          </cell>
          <cell r="AL22">
            <v>70</v>
          </cell>
          <cell r="AM22">
            <v>100</v>
          </cell>
          <cell r="AN22">
            <v>0.20250000000000001</v>
          </cell>
          <cell r="AO22">
            <v>70</v>
          </cell>
          <cell r="AP22">
            <v>0.17499999999999999</v>
          </cell>
          <cell r="AQ22">
            <v>75</v>
          </cell>
          <cell r="AR22">
            <v>3.7499999999999999E-2</v>
          </cell>
          <cell r="AS22">
            <v>50</v>
          </cell>
          <cell r="AT22">
            <v>2.5000000000000001E-2</v>
          </cell>
          <cell r="AU22">
            <v>70</v>
          </cell>
          <cell r="AV22">
            <v>3.5000000000000003E-2</v>
          </cell>
          <cell r="AW22">
            <v>0</v>
          </cell>
          <cell r="AX22">
            <v>0</v>
          </cell>
          <cell r="AY22">
            <v>0</v>
          </cell>
          <cell r="AZ22">
            <v>0</v>
          </cell>
          <cell r="BA22" t="str">
            <v xml:space="preserve">1. No presenta curriculums ni certificado que justifiquen las competencias del equipo de trabajo y la empresa que instalará las luminarias. 
2. La empresa radica en Región metropolitana.  Las fotos no justifican la iniciativa. </v>
          </cell>
          <cell r="BB22">
            <v>0.59100000000000008</v>
          </cell>
        </row>
        <row r="23">
          <cell r="B23">
            <v>25</v>
          </cell>
          <cell r="C23" t="str">
            <v>ALUMBRANDO CHAPIRE</v>
          </cell>
          <cell r="D23" t="str">
            <v>JUNTA VECINAL NUMERO 20 CHUSMIZA</v>
          </cell>
          <cell r="E23" t="str">
            <v>65.023.253-4</v>
          </cell>
          <cell r="F23">
            <v>19929256</v>
          </cell>
          <cell r="G23" t="str">
            <v>CHEQUEAR CALCULO LUMINICO</v>
          </cell>
          <cell r="H23" t="str">
            <v>TAMARUGAL</v>
          </cell>
          <cell r="I23" t="str">
            <v>NUEVO</v>
          </cell>
          <cell r="J23" t="str">
            <v>SITUACIONAL</v>
          </cell>
          <cell r="K23" t="str">
            <v>ILUMINACIÓN</v>
          </cell>
          <cell r="L23">
            <v>0</v>
          </cell>
          <cell r="M23" t="str">
            <v>INGRESAR SOLO NUMERO DE CANTIDAD DE MESES A EJECUTAR</v>
          </cell>
          <cell r="N23" t="str">
            <v>RUBEN DONOSO MAMANI</v>
          </cell>
          <cell r="O23" t="str">
            <v>10.244.035-8</v>
          </cell>
          <cell r="P23">
            <v>0</v>
          </cell>
          <cell r="Q23" t="str">
            <v>NORTE SOLAR LTDA</v>
          </cell>
          <cell r="R23" t="str">
            <v>PATRICIO TRUJILLO SACCO</v>
          </cell>
          <cell r="S23">
            <v>19575500</v>
          </cell>
          <cell r="T23" t="str">
            <v>SI</v>
          </cell>
          <cell r="U23">
            <v>0</v>
          </cell>
          <cell r="V23">
            <v>0</v>
          </cell>
          <cell r="W23">
            <v>0</v>
          </cell>
          <cell r="X23">
            <v>19929256</v>
          </cell>
          <cell r="Y23" t="str">
            <v>RENE LAMBERT</v>
          </cell>
          <cell r="Z23" t="str">
            <v>INSTALACION DE POSTES FOTOVOLTAICOS SOLARES EN EL PUEBLO DE CHUSMIZA</v>
          </cell>
          <cell r="AA23">
            <v>0.71450000000000014</v>
          </cell>
          <cell r="AB23">
            <v>-7</v>
          </cell>
          <cell r="AC23" t="str">
            <v>NO CUMPLE CON RENDICIÓN</v>
          </cell>
          <cell r="AD23">
            <v>50</v>
          </cell>
          <cell r="AE23">
            <v>80</v>
          </cell>
          <cell r="AF23">
            <v>100</v>
          </cell>
          <cell r="AG23">
            <v>7.2000000000000008E-2</v>
          </cell>
          <cell r="AH23">
            <v>100</v>
          </cell>
          <cell r="AI23">
            <v>100</v>
          </cell>
          <cell r="AJ23">
            <v>0.1</v>
          </cell>
          <cell r="AK23">
            <v>100</v>
          </cell>
          <cell r="AL23">
            <v>100</v>
          </cell>
          <cell r="AM23">
            <v>100</v>
          </cell>
          <cell r="AN23">
            <v>0.25</v>
          </cell>
          <cell r="AO23">
            <v>100</v>
          </cell>
          <cell r="AP23">
            <v>0.25</v>
          </cell>
          <cell r="AQ23">
            <v>75</v>
          </cell>
          <cell r="AR23">
            <v>3.7499999999999999E-2</v>
          </cell>
          <cell r="AS23">
            <v>50</v>
          </cell>
          <cell r="AT23">
            <v>2.5000000000000001E-2</v>
          </cell>
          <cell r="AU23">
            <v>100</v>
          </cell>
          <cell r="AV23">
            <v>0.05</v>
          </cell>
          <cell r="AW23">
            <v>0</v>
          </cell>
          <cell r="AX23">
            <v>0</v>
          </cell>
          <cell r="AY23">
            <v>0</v>
          </cell>
          <cell r="AZ23">
            <v>0</v>
          </cell>
          <cell r="BA23" t="str">
            <v>1. la empresa no deja claro , no identifica el equipo de trabajo o ejecutor que realizara el proyecto. 
2. no adjunta cotizaciones de los otros servicios como liezo, coctel.
3. Deben concorporar calculo luminico con fotografías que correspondan, según bases.
4. De adjudicar, debe adjuntar el contrato entre privados que incorpora en el proyecto, pero ajustando los plazos reales de ejecución, ya que en este contrato se encuentra el compromiso de mantención.</v>
          </cell>
          <cell r="BB23">
            <v>0.78450000000000009</v>
          </cell>
        </row>
        <row r="24">
          <cell r="B24">
            <v>27</v>
          </cell>
          <cell r="C24" t="str">
            <v>CAMARAS VISTA HERMOSA</v>
          </cell>
          <cell r="D24" t="str">
            <v>JUNTA DE VECINOS VISTA HERMOSA</v>
          </cell>
          <cell r="E24" t="str">
            <v>65.023.824-9</v>
          </cell>
          <cell r="F24">
            <v>8000000</v>
          </cell>
          <cell r="G24" t="str">
            <v>ANEXO 23 SIN REQUERIMIENTOS TECNICOS PERTENECIENTES A ALTO HOSPICIO</v>
          </cell>
          <cell r="H24" t="str">
            <v>IQUIQUE</v>
          </cell>
          <cell r="I24" t="str">
            <v>NUEVO</v>
          </cell>
          <cell r="J24" t="str">
            <v>SITUACIONAL</v>
          </cell>
          <cell r="K24" t="str">
            <v>CAMARAS</v>
          </cell>
          <cell r="L24">
            <v>0</v>
          </cell>
          <cell r="M24">
            <v>6</v>
          </cell>
          <cell r="N24" t="str">
            <v>MARINA FUENTES AQUEA</v>
          </cell>
          <cell r="O24" t="str">
            <v>9.721.272-4</v>
          </cell>
          <cell r="P24">
            <v>0</v>
          </cell>
          <cell r="Q24" t="str">
            <v>LIDESEM LTDA</v>
          </cell>
          <cell r="R24" t="str">
            <v>JORGE CELIS ARELLANO</v>
          </cell>
          <cell r="S24">
            <v>7852500</v>
          </cell>
          <cell r="T24" t="str">
            <v>SI</v>
          </cell>
          <cell r="U24" t="str">
            <v>INCOMPLETO</v>
          </cell>
          <cell r="V24">
            <v>0</v>
          </cell>
          <cell r="W24">
            <v>0</v>
          </cell>
          <cell r="X24">
            <v>8000000</v>
          </cell>
          <cell r="Y24" t="str">
            <v>JORGE ESCALONA</v>
          </cell>
          <cell r="Z24">
            <v>0</v>
          </cell>
          <cell r="AA24">
            <v>0.78</v>
          </cell>
          <cell r="AB24">
            <v>0</v>
          </cell>
          <cell r="AC24" t="str">
            <v>NO HAY INFORMACIÓN DE RENDICIÓN</v>
          </cell>
          <cell r="AD24">
            <v>75</v>
          </cell>
          <cell r="AE24">
            <v>100</v>
          </cell>
          <cell r="AF24">
            <v>100</v>
          </cell>
          <cell r="AG24">
            <v>0.09</v>
          </cell>
          <cell r="AH24">
            <v>100</v>
          </cell>
          <cell r="AI24">
            <v>100</v>
          </cell>
          <cell r="AJ24">
            <v>0.1</v>
          </cell>
          <cell r="AK24">
            <v>75</v>
          </cell>
          <cell r="AL24">
            <v>100</v>
          </cell>
          <cell r="AM24">
            <v>70</v>
          </cell>
          <cell r="AN24">
            <v>0.20250000000000001</v>
          </cell>
          <cell r="AO24">
            <v>70</v>
          </cell>
          <cell r="AP24">
            <v>0.17499999999999999</v>
          </cell>
          <cell r="AQ24">
            <v>75</v>
          </cell>
          <cell r="AR24">
            <v>3.7499999999999999E-2</v>
          </cell>
          <cell r="AS24">
            <v>50</v>
          </cell>
          <cell r="AT24">
            <v>2.5000000000000001E-2</v>
          </cell>
          <cell r="AU24">
            <v>100</v>
          </cell>
          <cell r="AV24">
            <v>0.05</v>
          </cell>
          <cell r="AW24">
            <v>100</v>
          </cell>
          <cell r="AX24">
            <v>0.1</v>
          </cell>
          <cell r="AY24">
            <v>0</v>
          </cell>
          <cell r="AZ24">
            <v>0</v>
          </cell>
          <cell r="BA24" t="str">
            <v xml:space="preserve">1. DE ADJUDICAR DEBE INCORPORAR PANTALLA O MONITOR DE LAS CAMARAS, LA CUAL DEBE QUEDAR EN PROPIEDAD DE LA INSTITUCIÓN.  
</v>
          </cell>
          <cell r="BB24">
            <v>0.78</v>
          </cell>
        </row>
        <row r="25">
          <cell r="B25">
            <v>28</v>
          </cell>
          <cell r="C25" t="str">
            <v>CONTINUIDAD CAMARAS 11 DE MARZO</v>
          </cell>
          <cell r="D25" t="str">
            <v>JUNTA DE VECINOS 11 DE MARZO</v>
          </cell>
          <cell r="E25" t="str">
            <v>73.431.100-6</v>
          </cell>
          <cell r="F25">
            <v>8000000</v>
          </cell>
          <cell r="G25" t="str">
            <v>ANEXO 23 SIN REQUERIMIENTOS TECNICOS PERTENECIENTES A ALTO HOSPICIO</v>
          </cell>
          <cell r="H25" t="str">
            <v>IQUIQUE</v>
          </cell>
          <cell r="I25" t="str">
            <v>CONTINUIDAD</v>
          </cell>
          <cell r="J25" t="str">
            <v>SITUACIONAL</v>
          </cell>
          <cell r="K25" t="str">
            <v>CAMARAS</v>
          </cell>
          <cell r="L25">
            <v>0</v>
          </cell>
          <cell r="M25">
            <v>6</v>
          </cell>
          <cell r="N25" t="str">
            <v>MARIA CONDORI RODRIGUEZ</v>
          </cell>
          <cell r="O25" t="str">
            <v>9.378.223-2</v>
          </cell>
          <cell r="P25">
            <v>0</v>
          </cell>
          <cell r="Q25" t="str">
            <v>LIDESEM LTDA</v>
          </cell>
          <cell r="R25" t="str">
            <v>JORGE CELIS ARELLANO</v>
          </cell>
          <cell r="S25">
            <v>7852500</v>
          </cell>
          <cell r="T25" t="str">
            <v>SI</v>
          </cell>
          <cell r="U25" t="str">
            <v>INCOMPLETO</v>
          </cell>
          <cell r="V25">
            <v>0</v>
          </cell>
          <cell r="W25">
            <v>0</v>
          </cell>
          <cell r="X25">
            <v>8000000</v>
          </cell>
          <cell r="Y25" t="str">
            <v>JORGE ESCALONA</v>
          </cell>
          <cell r="Z25" t="str">
            <v>Reducir los indices de delincuencia, victimización y minimizar los factores de riesgo en la población de esta junta de vecinos, a través de la instalación de un sistema autónomo de cámaras de televigilancia vecinal. 15 CÁMARAS</v>
          </cell>
          <cell r="AA25">
            <v>0.71250000000000013</v>
          </cell>
          <cell r="AB25">
            <v>0</v>
          </cell>
          <cell r="AC25" t="str">
            <v>NO HAY INFORMACIÓN DE RENDICIÓN</v>
          </cell>
          <cell r="AD25">
            <v>100</v>
          </cell>
          <cell r="AE25">
            <v>100</v>
          </cell>
          <cell r="AF25">
            <v>100</v>
          </cell>
          <cell r="AG25">
            <v>0.1</v>
          </cell>
          <cell r="AH25">
            <v>100</v>
          </cell>
          <cell r="AI25">
            <v>100</v>
          </cell>
          <cell r="AJ25">
            <v>0.1</v>
          </cell>
          <cell r="AK25">
            <v>75</v>
          </cell>
          <cell r="AL25">
            <v>100</v>
          </cell>
          <cell r="AM25">
            <v>100</v>
          </cell>
          <cell r="AN25">
            <v>0.22500000000000001</v>
          </cell>
          <cell r="AO25">
            <v>70</v>
          </cell>
          <cell r="AP25">
            <v>0.17499999999999999</v>
          </cell>
          <cell r="AQ25">
            <v>75</v>
          </cell>
          <cell r="AR25">
            <v>3.7499999999999999E-2</v>
          </cell>
          <cell r="AS25">
            <v>50</v>
          </cell>
          <cell r="AT25">
            <v>2.5000000000000001E-2</v>
          </cell>
          <cell r="AU25">
            <v>100</v>
          </cell>
          <cell r="AV25">
            <v>0.05</v>
          </cell>
          <cell r="AW25">
            <v>0</v>
          </cell>
          <cell r="AX25">
            <v>0</v>
          </cell>
          <cell r="AY25">
            <v>0</v>
          </cell>
          <cell r="AZ25">
            <v>0</v>
          </cell>
          <cell r="BA25" t="str">
            <v xml:space="preserve">1. DE ADJUDICAR DEBE INCORPORAR PANTALLA O MONITOR DE LAS CAMARAS, LA CUAL DEBE QUEDAR EN PROPIEDAD DE LA INSTITUCIÓN.  
</v>
          </cell>
          <cell r="BB25">
            <v>0.71250000000000013</v>
          </cell>
        </row>
        <row r="26">
          <cell r="B26">
            <v>29</v>
          </cell>
          <cell r="C26" t="str">
            <v>CONTINUIDAD CAMARAS ZAPIGA 2</v>
          </cell>
          <cell r="D26" t="str">
            <v>JUNTA DE VECINOS ZAPIGA 2</v>
          </cell>
          <cell r="E26" t="str">
            <v>74.814.800-0</v>
          </cell>
          <cell r="F26">
            <v>8000000</v>
          </cell>
          <cell r="G26" t="str">
            <v>ANEXO 23 SIN REQUERIMIENTOS TECNICOS PERTENECIENTES A ALTO HOSPICIO</v>
          </cell>
          <cell r="H26" t="str">
            <v>IQUIQUE</v>
          </cell>
          <cell r="I26" t="str">
            <v>CONTINUIDAD</v>
          </cell>
          <cell r="J26" t="str">
            <v>SITUACIONAL</v>
          </cell>
          <cell r="K26" t="str">
            <v>CAMARAS</v>
          </cell>
          <cell r="L26">
            <v>0</v>
          </cell>
          <cell r="M26">
            <v>6</v>
          </cell>
          <cell r="N26" t="str">
            <v>CECILIA ECHIVURO GODOY</v>
          </cell>
          <cell r="O26" t="str">
            <v>10.008.378-7</v>
          </cell>
          <cell r="P26">
            <v>0</v>
          </cell>
          <cell r="Q26" t="str">
            <v>LIDESEM LTDA</v>
          </cell>
          <cell r="R26" t="str">
            <v>JORGE CELIS ARELLANO</v>
          </cell>
          <cell r="S26">
            <v>7852500</v>
          </cell>
          <cell r="T26" t="str">
            <v>SI</v>
          </cell>
          <cell r="U26" t="str">
            <v>INCOMPLETO</v>
          </cell>
          <cell r="V26">
            <v>0</v>
          </cell>
          <cell r="W26">
            <v>0</v>
          </cell>
          <cell r="X26">
            <v>8000000</v>
          </cell>
          <cell r="Y26" t="str">
            <v>JORGE ESCALONA</v>
          </cell>
          <cell r="Z26" t="str">
            <v>Reducir los indices de delincuencia, victimización y minimizar los factores de riesgo en la población de esta junta de vecinos, a través de la instalación de un sistema autónomo de cámaras de televigilancia vecinal. 15 CÁMARAS</v>
          </cell>
          <cell r="AA26">
            <v>0.71750000000000003</v>
          </cell>
          <cell r="AB26">
            <v>-7</v>
          </cell>
          <cell r="AC26" t="str">
            <v>NO CUMPLE CON RENDICIÓN</v>
          </cell>
          <cell r="AD26">
            <v>100</v>
          </cell>
          <cell r="AE26">
            <v>100</v>
          </cell>
          <cell r="AF26">
            <v>100</v>
          </cell>
          <cell r="AG26">
            <v>0.1</v>
          </cell>
          <cell r="AH26">
            <v>100</v>
          </cell>
          <cell r="AI26">
            <v>100</v>
          </cell>
          <cell r="AJ26">
            <v>0.1</v>
          </cell>
          <cell r="AK26">
            <v>75</v>
          </cell>
          <cell r="AL26">
            <v>100</v>
          </cell>
          <cell r="AM26">
            <v>100</v>
          </cell>
          <cell r="AN26">
            <v>0.22500000000000001</v>
          </cell>
          <cell r="AO26">
            <v>100</v>
          </cell>
          <cell r="AP26">
            <v>0.25</v>
          </cell>
          <cell r="AQ26">
            <v>75</v>
          </cell>
          <cell r="AR26">
            <v>3.7499999999999999E-2</v>
          </cell>
          <cell r="AS26">
            <v>50</v>
          </cell>
          <cell r="AT26">
            <v>2.5000000000000001E-2</v>
          </cell>
          <cell r="AU26">
            <v>100</v>
          </cell>
          <cell r="AV26">
            <v>0.05</v>
          </cell>
          <cell r="AW26">
            <v>0</v>
          </cell>
          <cell r="AX26">
            <v>0</v>
          </cell>
          <cell r="AY26">
            <v>0</v>
          </cell>
          <cell r="AZ26">
            <v>0</v>
          </cell>
          <cell r="BA26" t="str">
            <v xml:space="preserve">1. DE ADJUDICAR DEBE INCORPORAR PANTALLA O MONITOR DE LAS CAMARAS, LA CUAL DEBE QUEDAR EN PROPIEDAD DE LA INSTITUCIÓN.  
</v>
          </cell>
          <cell r="BB26">
            <v>0.78750000000000009</v>
          </cell>
        </row>
        <row r="27">
          <cell r="B27">
            <v>30</v>
          </cell>
          <cell r="C27" t="str">
            <v>CAMARAS VILLA 16 DE JULIO</v>
          </cell>
          <cell r="D27" t="str">
            <v>JUNTA DE VECINOS VILLA 16 DE JULIO</v>
          </cell>
          <cell r="E27" t="str">
            <v>65.570.370-5</v>
          </cell>
          <cell r="F27">
            <v>8000000</v>
          </cell>
          <cell r="G27" t="str">
            <v>ANEXO 23 SIN REQUERIMIENTOS TECNICOS PERTENECIENTES A ALTO HOSPICIO</v>
          </cell>
          <cell r="H27" t="str">
            <v>IQUIQUE</v>
          </cell>
          <cell r="I27" t="str">
            <v>CONTINUIDAD</v>
          </cell>
          <cell r="J27" t="str">
            <v>SITUACIONAL</v>
          </cell>
          <cell r="K27" t="str">
            <v>CAMARAS</v>
          </cell>
          <cell r="L27">
            <v>0</v>
          </cell>
          <cell r="M27">
            <v>6</v>
          </cell>
          <cell r="N27" t="str">
            <v>ROBERT VICENCIO ROJAS</v>
          </cell>
          <cell r="O27" t="str">
            <v>17.472.501-2</v>
          </cell>
          <cell r="P27">
            <v>0</v>
          </cell>
          <cell r="Q27" t="str">
            <v>LIDESEM LTDA</v>
          </cell>
          <cell r="R27" t="str">
            <v>JORGE CELIS ARELLANO</v>
          </cell>
          <cell r="S27">
            <v>7852500</v>
          </cell>
          <cell r="T27" t="str">
            <v>SI</v>
          </cell>
          <cell r="U27" t="str">
            <v>INCOMPLETO</v>
          </cell>
          <cell r="V27">
            <v>0</v>
          </cell>
          <cell r="W27">
            <v>0</v>
          </cell>
          <cell r="X27">
            <v>8000000</v>
          </cell>
          <cell r="Y27" t="str">
            <v>JORGE ESCALONA</v>
          </cell>
          <cell r="Z27" t="str">
            <v>Reducir los indices de delincuencia, victimización y minimizar los factores de riesgo en la población de esta junta de vecinos, a través de la instalación de un sistema autónomo de cámaras de televigilancia vecinal. 15 CÁMARAS</v>
          </cell>
          <cell r="AA27">
            <v>0.78</v>
          </cell>
          <cell r="AB27">
            <v>0</v>
          </cell>
          <cell r="AC27" t="str">
            <v>NO HAY INFORMACIÓN DE RENDICIÓN</v>
          </cell>
          <cell r="AD27">
            <v>75</v>
          </cell>
          <cell r="AE27">
            <v>100</v>
          </cell>
          <cell r="AF27">
            <v>100</v>
          </cell>
          <cell r="AG27">
            <v>0.09</v>
          </cell>
          <cell r="AH27">
            <v>100</v>
          </cell>
          <cell r="AI27">
            <v>100</v>
          </cell>
          <cell r="AJ27">
            <v>0.1</v>
          </cell>
          <cell r="AK27">
            <v>75</v>
          </cell>
          <cell r="AL27">
            <v>100</v>
          </cell>
          <cell r="AM27">
            <v>70</v>
          </cell>
          <cell r="AN27">
            <v>0.20250000000000001</v>
          </cell>
          <cell r="AO27">
            <v>70</v>
          </cell>
          <cell r="AP27">
            <v>0.17499999999999999</v>
          </cell>
          <cell r="AQ27">
            <v>75</v>
          </cell>
          <cell r="AR27">
            <v>3.7499999999999999E-2</v>
          </cell>
          <cell r="AS27">
            <v>50</v>
          </cell>
          <cell r="AT27">
            <v>2.5000000000000001E-2</v>
          </cell>
          <cell r="AU27">
            <v>100</v>
          </cell>
          <cell r="AV27">
            <v>0.05</v>
          </cell>
          <cell r="AW27">
            <v>100</v>
          </cell>
          <cell r="AX27">
            <v>0.1</v>
          </cell>
          <cell r="AY27">
            <v>0</v>
          </cell>
          <cell r="AZ27">
            <v>0</v>
          </cell>
          <cell r="BA27" t="str">
            <v xml:space="preserve">1. DE ADJUDICAR DEBE INCORPORAR PANTALLA O MONITOR DE LAS CAMARAS, LA CUAL DEBE QUEDAR EN PROPIEDAD DE LA INSTITUCIÓN.  
</v>
          </cell>
          <cell r="BB27">
            <v>0.78</v>
          </cell>
        </row>
        <row r="28">
          <cell r="B28">
            <v>32</v>
          </cell>
          <cell r="C28" t="str">
            <v>CAMARAS TARAPACA</v>
          </cell>
          <cell r="D28" t="str">
            <v>JUNTA VECINAL TARAPACÁ</v>
          </cell>
          <cell r="E28" t="str">
            <v>75.963.490-k</v>
          </cell>
          <cell r="F28">
            <v>8000000</v>
          </cell>
          <cell r="G28" t="str">
            <v>ANEXO 23 SIN REQUERIMIENTOS TECNICOS PERTENECIENTES A ALTO HOSPICIO</v>
          </cell>
          <cell r="H28" t="str">
            <v>IQUIQUE</v>
          </cell>
          <cell r="I28" t="str">
            <v>CONTINUIDAD</v>
          </cell>
          <cell r="J28" t="str">
            <v>SITUACIONAL</v>
          </cell>
          <cell r="K28" t="str">
            <v>CAMARAS</v>
          </cell>
          <cell r="L28">
            <v>0</v>
          </cell>
          <cell r="M28">
            <v>6</v>
          </cell>
          <cell r="N28" t="str">
            <v>FERNANDO ROCO MONTOYA</v>
          </cell>
          <cell r="O28" t="str">
            <v>6.989.885-8</v>
          </cell>
          <cell r="P28">
            <v>0</v>
          </cell>
          <cell r="Q28" t="str">
            <v>LIDESEM LTDA</v>
          </cell>
          <cell r="R28" t="str">
            <v>JORGE CELIS ARELLANO</v>
          </cell>
          <cell r="S28">
            <v>7852500</v>
          </cell>
          <cell r="T28" t="str">
            <v>SI</v>
          </cell>
          <cell r="U28" t="str">
            <v>INCOMPLETO</v>
          </cell>
          <cell r="V28">
            <v>0</v>
          </cell>
          <cell r="W28">
            <v>0</v>
          </cell>
          <cell r="X28">
            <v>8000000</v>
          </cell>
          <cell r="Y28" t="str">
            <v>JORGE ESCALONA</v>
          </cell>
          <cell r="Z28">
            <v>0</v>
          </cell>
          <cell r="AA28">
            <v>0.78</v>
          </cell>
          <cell r="AB28">
            <v>0</v>
          </cell>
          <cell r="AC28" t="str">
            <v>NO HAY INFORMACIÓN DE RENDICIÓN</v>
          </cell>
          <cell r="AD28">
            <v>75</v>
          </cell>
          <cell r="AE28">
            <v>100</v>
          </cell>
          <cell r="AF28">
            <v>100</v>
          </cell>
          <cell r="AG28">
            <v>0.09</v>
          </cell>
          <cell r="AH28">
            <v>100</v>
          </cell>
          <cell r="AI28">
            <v>100</v>
          </cell>
          <cell r="AJ28">
            <v>0.1</v>
          </cell>
          <cell r="AK28">
            <v>75</v>
          </cell>
          <cell r="AL28">
            <v>100</v>
          </cell>
          <cell r="AM28">
            <v>70</v>
          </cell>
          <cell r="AN28">
            <v>0.20250000000000001</v>
          </cell>
          <cell r="AO28">
            <v>70</v>
          </cell>
          <cell r="AP28">
            <v>0.17499999999999999</v>
          </cell>
          <cell r="AQ28">
            <v>75</v>
          </cell>
          <cell r="AR28">
            <v>3.7499999999999999E-2</v>
          </cell>
          <cell r="AS28">
            <v>50</v>
          </cell>
          <cell r="AT28">
            <v>2.5000000000000001E-2</v>
          </cell>
          <cell r="AU28">
            <v>100</v>
          </cell>
          <cell r="AV28">
            <v>0.05</v>
          </cell>
          <cell r="AW28">
            <v>100</v>
          </cell>
          <cell r="AX28">
            <v>0.1</v>
          </cell>
          <cell r="AY28">
            <v>0</v>
          </cell>
          <cell r="AZ28">
            <v>0</v>
          </cell>
          <cell r="BA28" t="str">
            <v xml:space="preserve">1. DE ADJUDICAR DEBE INCORPORAR PANTALLA O MONITOR DE LAS CAMARAS, LA CUAL DEBE QUEDAR EN PROPIEDAD DE LA INSTITUCIÓN.  
</v>
          </cell>
          <cell r="BB28">
            <v>0.78</v>
          </cell>
        </row>
        <row r="29">
          <cell r="B29">
            <v>33</v>
          </cell>
          <cell r="C29" t="str">
            <v>CONTINUIDAD CAMARAS SOL NACIENTE DE LA PAMPA</v>
          </cell>
          <cell r="D29" t="str">
            <v>JUNTA DE VECINOS SOL NACIENTE LA PAMPA</v>
          </cell>
          <cell r="E29" t="str">
            <v>65.264.930-0</v>
          </cell>
          <cell r="F29">
            <v>8000000</v>
          </cell>
          <cell r="G29" t="str">
            <v>ANEXO 23 SIN REQUERIMIENTOS TECNICOS PERTENECIENTES A ALTO HOSPICIO</v>
          </cell>
          <cell r="H29" t="str">
            <v>IQUIQUE</v>
          </cell>
          <cell r="I29" t="str">
            <v>CONTINUIDAD</v>
          </cell>
          <cell r="J29" t="str">
            <v>SITUACIONAL</v>
          </cell>
          <cell r="K29" t="str">
            <v>CAMARAS</v>
          </cell>
          <cell r="L29">
            <v>0</v>
          </cell>
          <cell r="M29">
            <v>6</v>
          </cell>
          <cell r="N29" t="str">
            <v>ROSA GONZALEZ RIVERA</v>
          </cell>
          <cell r="O29" t="str">
            <v>9.989.373-7</v>
          </cell>
          <cell r="P29">
            <v>0</v>
          </cell>
          <cell r="Q29" t="str">
            <v>LIDESEM LTDA</v>
          </cell>
          <cell r="R29" t="str">
            <v>JORGE CELIS ARELLANO</v>
          </cell>
          <cell r="S29">
            <v>7852500</v>
          </cell>
          <cell r="T29" t="str">
            <v>SI</v>
          </cell>
          <cell r="U29" t="str">
            <v>INCOMPLETO</v>
          </cell>
          <cell r="V29">
            <v>0</v>
          </cell>
          <cell r="W29">
            <v>0</v>
          </cell>
          <cell r="X29">
            <v>8000000</v>
          </cell>
          <cell r="Y29" t="str">
            <v>JORGE ESCALONA</v>
          </cell>
          <cell r="Z29" t="str">
            <v>Reducir los indices de delincuencia, victimización y minimizar los factores de riesgo en la población de esta junta de vecinos, a través de la instalación de un sistema autónomo de cámaras de televigilancia vecinal. 15 CÁMARAS</v>
          </cell>
          <cell r="AA29">
            <v>0.70750000000000002</v>
          </cell>
          <cell r="AB29">
            <v>-7</v>
          </cell>
          <cell r="AC29" t="str">
            <v>NO CUMPLE CON RENDICIÓN</v>
          </cell>
          <cell r="AD29">
            <v>75</v>
          </cell>
          <cell r="AE29">
            <v>100</v>
          </cell>
          <cell r="AF29">
            <v>100</v>
          </cell>
          <cell r="AG29">
            <v>0.09</v>
          </cell>
          <cell r="AH29">
            <v>100</v>
          </cell>
          <cell r="AI29">
            <v>100</v>
          </cell>
          <cell r="AJ29">
            <v>0.1</v>
          </cell>
          <cell r="AK29">
            <v>75</v>
          </cell>
          <cell r="AL29">
            <v>100</v>
          </cell>
          <cell r="AM29">
            <v>100</v>
          </cell>
          <cell r="AN29">
            <v>0.22500000000000001</v>
          </cell>
          <cell r="AO29">
            <v>100</v>
          </cell>
          <cell r="AP29">
            <v>0.25</v>
          </cell>
          <cell r="AQ29">
            <v>75</v>
          </cell>
          <cell r="AR29">
            <v>3.7499999999999999E-2</v>
          </cell>
          <cell r="AS29">
            <v>50</v>
          </cell>
          <cell r="AT29">
            <v>2.5000000000000001E-2</v>
          </cell>
          <cell r="AU29">
            <v>100</v>
          </cell>
          <cell r="AV29">
            <v>0.05</v>
          </cell>
          <cell r="AW29">
            <v>0</v>
          </cell>
          <cell r="AX29">
            <v>0</v>
          </cell>
          <cell r="AY29">
            <v>0</v>
          </cell>
          <cell r="AZ29">
            <v>0</v>
          </cell>
          <cell r="BA29" t="str">
            <v xml:space="preserve">1. DE ADJUDICAR DEBE INCORPORAR PANTALLA O MONITOR DE LAS CAMARAS, LA CUAL DEBE QUEDAR EN PROPIEDAD DE LA INSTITUCIÓN.  
</v>
          </cell>
          <cell r="BB29">
            <v>0.77750000000000008</v>
          </cell>
        </row>
        <row r="30">
          <cell r="B30">
            <v>34</v>
          </cell>
          <cell r="C30" t="str">
            <v>CAMARAS SAN JORGE</v>
          </cell>
          <cell r="D30" t="str">
            <v>JUNTA DE VECINOS SAN JORGE</v>
          </cell>
          <cell r="E30" t="str">
            <v>65.722.350-6</v>
          </cell>
          <cell r="F30">
            <v>8000000</v>
          </cell>
          <cell r="G30" t="str">
            <v>ANEXO 23 SIN REQUERIMIENTOS TECNICOS PERTENECIENTES A ALTO HOSPICIO</v>
          </cell>
          <cell r="H30" t="str">
            <v>IQUIQUE</v>
          </cell>
          <cell r="I30" t="str">
            <v>NUEVO</v>
          </cell>
          <cell r="J30" t="str">
            <v>SITUACIONAL</v>
          </cell>
          <cell r="K30" t="str">
            <v>CAMARAS</v>
          </cell>
          <cell r="L30">
            <v>0</v>
          </cell>
          <cell r="M30">
            <v>6</v>
          </cell>
          <cell r="N30" t="str">
            <v>RICHARD SCHUTZ SCHUTZ</v>
          </cell>
          <cell r="O30" t="str">
            <v>13.415.204-4</v>
          </cell>
          <cell r="P30">
            <v>0</v>
          </cell>
          <cell r="Q30" t="str">
            <v>LIDESEM LTDA</v>
          </cell>
          <cell r="R30" t="str">
            <v>JORGE CELIS ARELLANO</v>
          </cell>
          <cell r="S30">
            <v>7852500</v>
          </cell>
          <cell r="T30" t="str">
            <v>SI</v>
          </cell>
          <cell r="U30" t="str">
            <v>INCOMPLETO</v>
          </cell>
          <cell r="V30">
            <v>0</v>
          </cell>
          <cell r="W30">
            <v>0</v>
          </cell>
          <cell r="X30">
            <v>0</v>
          </cell>
          <cell r="Y30" t="str">
            <v>JORGE ESCALONA</v>
          </cell>
          <cell r="Z30">
            <v>0</v>
          </cell>
          <cell r="AA30">
            <v>0.58749999999999991</v>
          </cell>
          <cell r="AB30">
            <v>-7</v>
          </cell>
          <cell r="AC30" t="str">
            <v>NO CUMPLE CON RENDICIÓN</v>
          </cell>
          <cell r="AD30">
            <v>75</v>
          </cell>
          <cell r="AE30">
            <v>100</v>
          </cell>
          <cell r="AF30">
            <v>100</v>
          </cell>
          <cell r="AG30">
            <v>0.09</v>
          </cell>
          <cell r="AH30">
            <v>100</v>
          </cell>
          <cell r="AI30">
            <v>100</v>
          </cell>
          <cell r="AJ30">
            <v>0.1</v>
          </cell>
          <cell r="AK30">
            <v>75</v>
          </cell>
          <cell r="AL30">
            <v>70</v>
          </cell>
          <cell r="AM30">
            <v>70</v>
          </cell>
          <cell r="AN30">
            <v>0.18</v>
          </cell>
          <cell r="AO30">
            <v>70</v>
          </cell>
          <cell r="AP30">
            <v>0.17499999999999999</v>
          </cell>
          <cell r="AQ30">
            <v>75</v>
          </cell>
          <cell r="AR30">
            <v>3.7499999999999999E-2</v>
          </cell>
          <cell r="AS30">
            <v>50</v>
          </cell>
          <cell r="AT30">
            <v>2.5000000000000001E-2</v>
          </cell>
          <cell r="AU30">
            <v>100</v>
          </cell>
          <cell r="AV30">
            <v>0.05</v>
          </cell>
          <cell r="AW30">
            <v>0</v>
          </cell>
          <cell r="AX30">
            <v>0</v>
          </cell>
          <cell r="AY30">
            <v>0</v>
          </cell>
          <cell r="AZ30">
            <v>0</v>
          </cell>
          <cell r="BA30" t="str">
            <v>1.- PROYECTO NUEVO. 
2.- DEBE INCORPORAR PANTALLA O MONITOR DE LAS CAMARAS, LA CUAL DEBE QUEDAR EN PROPIEDAD DE LA INSTITUCIÓN.  
3.-SI ES INALAMBRICO Y LLEGA A CARABIENROS A TRAVÉS DE SEÑAL IMPLICA TECNOLOGÍA QUE NO CONTEMPLA EL PROYECTO, O AL MENOS NO ESPECIFICA.</v>
          </cell>
          <cell r="BB30">
            <v>0.65749999999999997</v>
          </cell>
        </row>
        <row r="31">
          <cell r="B31">
            <v>35</v>
          </cell>
          <cell r="C31" t="str">
            <v>CAMARAS PABLO NERUDA</v>
          </cell>
          <cell r="D31" t="str">
            <v>LJUNTA DE VECINOS PABLO NERUDA DE ALTO HOSPICIO</v>
          </cell>
          <cell r="E31" t="str">
            <v>65.082.902-6</v>
          </cell>
          <cell r="F31">
            <v>8000000</v>
          </cell>
          <cell r="G31" t="str">
            <v>ANEXO 23 SIN REQUERIMIENTOS TECNICOS PERTENECIENTES A ALTO HOSPICIO</v>
          </cell>
          <cell r="H31" t="str">
            <v>IQUIQUE</v>
          </cell>
          <cell r="I31" t="str">
            <v>NUEVO</v>
          </cell>
          <cell r="J31" t="str">
            <v>SITUACIONAL</v>
          </cell>
          <cell r="K31" t="str">
            <v>CAMARAS</v>
          </cell>
          <cell r="L31">
            <v>0</v>
          </cell>
          <cell r="M31">
            <v>6</v>
          </cell>
          <cell r="N31" t="str">
            <v>CARLOS MOLINA DUARTE</v>
          </cell>
          <cell r="O31" t="str">
            <v>9.309.812-9</v>
          </cell>
          <cell r="P31">
            <v>0</v>
          </cell>
          <cell r="Q31" t="str">
            <v>LIDESEM LTDA</v>
          </cell>
          <cell r="R31" t="str">
            <v>JORGE CELIS ARELLANO</v>
          </cell>
          <cell r="S31">
            <v>7852500</v>
          </cell>
          <cell r="T31" t="str">
            <v>SI</v>
          </cell>
          <cell r="U31" t="str">
            <v>INCOMPLETO</v>
          </cell>
          <cell r="V31">
            <v>0</v>
          </cell>
          <cell r="W31">
            <v>0</v>
          </cell>
          <cell r="X31">
            <v>8000000</v>
          </cell>
          <cell r="Y31" t="str">
            <v>JORGE ESCALONA</v>
          </cell>
          <cell r="Z31" t="str">
            <v>Reducir los indices de delincuencia, victimización y minimizar los factores de riesgo en la población de esta junta de vecinos, a través de la instalación de un sistema autónomo de cámaras de televigilancia vecinal. 15 CÁMARAS</v>
          </cell>
          <cell r="AA31">
            <v>0.70250000000000012</v>
          </cell>
          <cell r="AB31">
            <v>0</v>
          </cell>
          <cell r="AC31" t="str">
            <v>NO HAY INFORMACIÓN DE RENDICIÓN</v>
          </cell>
          <cell r="AD31">
            <v>75</v>
          </cell>
          <cell r="AE31">
            <v>100</v>
          </cell>
          <cell r="AF31">
            <v>100</v>
          </cell>
          <cell r="AG31">
            <v>0.09</v>
          </cell>
          <cell r="AH31">
            <v>100</v>
          </cell>
          <cell r="AI31">
            <v>100</v>
          </cell>
          <cell r="AJ31">
            <v>0.1</v>
          </cell>
          <cell r="AK31">
            <v>75</v>
          </cell>
          <cell r="AL31">
            <v>100</v>
          </cell>
          <cell r="AM31">
            <v>100</v>
          </cell>
          <cell r="AN31">
            <v>0.22500000000000001</v>
          </cell>
          <cell r="AO31">
            <v>70</v>
          </cell>
          <cell r="AP31">
            <v>0.17499999999999999</v>
          </cell>
          <cell r="AQ31">
            <v>75</v>
          </cell>
          <cell r="AR31">
            <v>3.7499999999999999E-2</v>
          </cell>
          <cell r="AS31">
            <v>50</v>
          </cell>
          <cell r="AT31">
            <v>2.5000000000000001E-2</v>
          </cell>
          <cell r="AU31">
            <v>100</v>
          </cell>
          <cell r="AV31">
            <v>0.05</v>
          </cell>
          <cell r="AW31">
            <v>0</v>
          </cell>
          <cell r="AX31">
            <v>0</v>
          </cell>
          <cell r="AY31">
            <v>0</v>
          </cell>
          <cell r="AZ31">
            <v>0</v>
          </cell>
          <cell r="BA31" t="str">
            <v xml:space="preserve">1. DE ADJUDICAR DEBE INCORPORAR PANTALLA O MONITOR DE LAS CAMARAS, LA CUAL DEBE QUEDAR EN PROPIEDAD DE LA INSTITUCIÓN.  
</v>
          </cell>
          <cell r="BB31">
            <v>0.70250000000000012</v>
          </cell>
        </row>
        <row r="32">
          <cell r="B32">
            <v>37</v>
          </cell>
          <cell r="C32" t="str">
            <v>CONTINUIDAD CAMARAS SANTA ROSA</v>
          </cell>
          <cell r="D32" t="str">
            <v>JUNTA DE VECINOS SANTA ROSA</v>
          </cell>
          <cell r="E32" t="str">
            <v>65.264.130-k</v>
          </cell>
          <cell r="F32">
            <v>8000000</v>
          </cell>
          <cell r="G32" t="str">
            <v>ANEXO 23 SIN REQUERIMIENTOS TECNICOS PERTENECIENTES A ALTO HOSPICIO</v>
          </cell>
          <cell r="H32" t="str">
            <v>IQUIQUE</v>
          </cell>
          <cell r="I32" t="str">
            <v>CONTINUIDAD</v>
          </cell>
          <cell r="J32" t="str">
            <v>SITUACIONAL</v>
          </cell>
          <cell r="K32" t="str">
            <v>CAMARAS</v>
          </cell>
          <cell r="L32">
            <v>0</v>
          </cell>
          <cell r="M32">
            <v>6</v>
          </cell>
          <cell r="N32" t="str">
            <v>NURY ROJO GONZALEZ</v>
          </cell>
          <cell r="O32" t="str">
            <v>7.120.225-9</v>
          </cell>
          <cell r="P32">
            <v>0</v>
          </cell>
          <cell r="Q32" t="str">
            <v>LIDESEM LTDA</v>
          </cell>
          <cell r="R32" t="str">
            <v>JORGE CELIS ARELLANO</v>
          </cell>
          <cell r="S32">
            <v>7852500</v>
          </cell>
          <cell r="T32" t="str">
            <v>SI</v>
          </cell>
          <cell r="U32" t="str">
            <v>INCOMPLETO</v>
          </cell>
          <cell r="V32">
            <v>0</v>
          </cell>
          <cell r="W32">
            <v>0</v>
          </cell>
          <cell r="X32">
            <v>8000000</v>
          </cell>
          <cell r="Y32" t="str">
            <v>JORGE ESCALONA</v>
          </cell>
          <cell r="Z32" t="str">
            <v>Reducir los indices de delincuencia, victimización y minimizar los factores de riesgo en la población de esta junta de vecinos, a través de la instalación de un sistema autónomo de cámaras de televigilancia vecinal. 15 CÁMARAS</v>
          </cell>
          <cell r="AA32">
            <v>0.74249999999999994</v>
          </cell>
          <cell r="AB32">
            <v>-7</v>
          </cell>
          <cell r="AC32" t="str">
            <v>NO CUMPLE CON RENDICIÓN</v>
          </cell>
          <cell r="AD32">
            <v>100</v>
          </cell>
          <cell r="AE32">
            <v>100</v>
          </cell>
          <cell r="AF32">
            <v>100</v>
          </cell>
          <cell r="AG32">
            <v>0.1</v>
          </cell>
          <cell r="AH32">
            <v>100</v>
          </cell>
          <cell r="AI32">
            <v>100</v>
          </cell>
          <cell r="AJ32">
            <v>0.1</v>
          </cell>
          <cell r="AK32">
            <v>100</v>
          </cell>
          <cell r="AL32">
            <v>100</v>
          </cell>
          <cell r="AM32">
            <v>100</v>
          </cell>
          <cell r="AN32">
            <v>0.25</v>
          </cell>
          <cell r="AO32">
            <v>100</v>
          </cell>
          <cell r="AP32">
            <v>0.25</v>
          </cell>
          <cell r="AQ32">
            <v>75</v>
          </cell>
          <cell r="AR32">
            <v>3.7499999999999999E-2</v>
          </cell>
          <cell r="AS32">
            <v>50</v>
          </cell>
          <cell r="AT32">
            <v>2.5000000000000001E-2</v>
          </cell>
          <cell r="AU32">
            <v>100</v>
          </cell>
          <cell r="AV32">
            <v>0.05</v>
          </cell>
          <cell r="AW32">
            <v>0</v>
          </cell>
          <cell r="AX32">
            <v>0</v>
          </cell>
          <cell r="AY32">
            <v>0</v>
          </cell>
          <cell r="AZ32">
            <v>0</v>
          </cell>
          <cell r="BA32" t="str">
            <v xml:space="preserve">1. DE ADJUDICAR DEBE INCORPORAR PANTALLA O MONITOR DE LAS CAMARAS, LA CUAL DEBE QUEDAR EN PROPIEDAD DE LA INSTITUCIÓN.  
</v>
          </cell>
          <cell r="BB32">
            <v>0.8125</v>
          </cell>
        </row>
        <row r="33">
          <cell r="B33">
            <v>38</v>
          </cell>
          <cell r="C33" t="str">
            <v>CAMARAS SANTA MAGDALENA</v>
          </cell>
          <cell r="D33" t="str">
            <v>JUNTA DE VECINOS SANTA MAGDALENA</v>
          </cell>
          <cell r="E33" t="str">
            <v>65.062.257-k</v>
          </cell>
          <cell r="F33">
            <v>8000000</v>
          </cell>
          <cell r="G33" t="str">
            <v>ANEXO 23 SIN REQUERIMIENTOS TECNICOS PERTENECIENTES A ALTO HOSPICIO</v>
          </cell>
          <cell r="H33" t="str">
            <v>IQUIQUE</v>
          </cell>
          <cell r="I33" t="str">
            <v>NUEVO</v>
          </cell>
          <cell r="J33" t="str">
            <v>SITUACIONAL</v>
          </cell>
          <cell r="K33" t="str">
            <v>CAMARAS</v>
          </cell>
          <cell r="L33">
            <v>0</v>
          </cell>
          <cell r="M33">
            <v>6</v>
          </cell>
          <cell r="N33" t="str">
            <v>NOLFA SEPULVEDA BUSTAMANTE</v>
          </cell>
          <cell r="O33" t="str">
            <v>10.417.681-K</v>
          </cell>
          <cell r="P33">
            <v>0</v>
          </cell>
          <cell r="Q33" t="str">
            <v>LIDESEM LTDA</v>
          </cell>
          <cell r="R33" t="str">
            <v>JORGE CELIS ARELLANO</v>
          </cell>
          <cell r="S33">
            <v>7852500</v>
          </cell>
          <cell r="T33" t="str">
            <v>SI</v>
          </cell>
          <cell r="U33" t="str">
            <v>INCOMPLETO</v>
          </cell>
          <cell r="V33">
            <v>0</v>
          </cell>
          <cell r="W33">
            <v>0</v>
          </cell>
          <cell r="X33">
            <v>8000000</v>
          </cell>
          <cell r="Y33" t="str">
            <v>JORGE ESCALONA</v>
          </cell>
          <cell r="Z33" t="str">
            <v>Reducir los indices de delincuencia, victimización y minimizar los factores de riesgo en la población de esta junta de vecinos, a través de la instalación de un sistema autónomo de cámaras de televigilancia vecinal. 15 CÁMARAS</v>
          </cell>
          <cell r="AA33">
            <v>0.78</v>
          </cell>
          <cell r="AB33">
            <v>0</v>
          </cell>
          <cell r="AC33" t="str">
            <v>NO HAY INFORMACIÓN DE RENDICIÓN</v>
          </cell>
          <cell r="AD33">
            <v>75</v>
          </cell>
          <cell r="AE33">
            <v>100</v>
          </cell>
          <cell r="AF33">
            <v>100</v>
          </cell>
          <cell r="AG33">
            <v>0.09</v>
          </cell>
          <cell r="AH33">
            <v>100</v>
          </cell>
          <cell r="AI33">
            <v>100</v>
          </cell>
          <cell r="AJ33">
            <v>0.1</v>
          </cell>
          <cell r="AK33">
            <v>75</v>
          </cell>
          <cell r="AL33">
            <v>100</v>
          </cell>
          <cell r="AM33">
            <v>70</v>
          </cell>
          <cell r="AN33">
            <v>0.20250000000000001</v>
          </cell>
          <cell r="AO33">
            <v>70</v>
          </cell>
          <cell r="AP33">
            <v>0.17499999999999999</v>
          </cell>
          <cell r="AQ33">
            <v>75</v>
          </cell>
          <cell r="AR33">
            <v>3.7499999999999999E-2</v>
          </cell>
          <cell r="AS33">
            <v>50</v>
          </cell>
          <cell r="AT33">
            <v>2.5000000000000001E-2</v>
          </cell>
          <cell r="AU33">
            <v>100</v>
          </cell>
          <cell r="AV33">
            <v>0.05</v>
          </cell>
          <cell r="AW33">
            <v>100</v>
          </cell>
          <cell r="AX33">
            <v>0.1</v>
          </cell>
          <cell r="AY33">
            <v>0</v>
          </cell>
          <cell r="AZ33">
            <v>0</v>
          </cell>
          <cell r="BA33" t="str">
            <v xml:space="preserve">1. DE ADJUDICAR DEBE INCORPORAR PANTALLA O MONITOR DE LAS CAMARAS, LA CUAL DEBE QUEDAR EN PROPIEDAD DE LA INSTITUCIÓN.  
</v>
          </cell>
          <cell r="BB33">
            <v>0.78</v>
          </cell>
        </row>
        <row r="34">
          <cell r="B34">
            <v>39</v>
          </cell>
          <cell r="C34" t="str">
            <v>CAMARAS NUEVA VIDA</v>
          </cell>
          <cell r="D34" t="str">
            <v>JUNTA DE VECINOS NUEVA VIDA</v>
          </cell>
          <cell r="E34" t="str">
            <v>65.008.327-k</v>
          </cell>
          <cell r="F34">
            <v>8000000</v>
          </cell>
          <cell r="G34" t="str">
            <v>ANEXO 23 SIN REQUERIMIENTOS TECNICOS PERTENECIENTES A ALTO HOSPICIO</v>
          </cell>
          <cell r="H34" t="str">
            <v>IQUIQUE</v>
          </cell>
          <cell r="I34" t="str">
            <v>NUEVO</v>
          </cell>
          <cell r="J34" t="str">
            <v>SITUACIONAL</v>
          </cell>
          <cell r="K34" t="str">
            <v>CAMARAS</v>
          </cell>
          <cell r="L34">
            <v>0</v>
          </cell>
          <cell r="M34">
            <v>6</v>
          </cell>
          <cell r="N34" t="str">
            <v>JUAN LUIS GONZALEZ LOBOS</v>
          </cell>
          <cell r="O34" t="str">
            <v>10.194.056-K</v>
          </cell>
          <cell r="P34">
            <v>0</v>
          </cell>
          <cell r="Q34" t="str">
            <v>LIDESEM LTDA</v>
          </cell>
          <cell r="R34" t="str">
            <v>JORGE CELIS ARELLANO</v>
          </cell>
          <cell r="S34">
            <v>7852500</v>
          </cell>
          <cell r="T34" t="str">
            <v>SI</v>
          </cell>
          <cell r="U34" t="str">
            <v>INCOMPLETO</v>
          </cell>
          <cell r="V34">
            <v>0</v>
          </cell>
          <cell r="W34">
            <v>0</v>
          </cell>
          <cell r="X34">
            <v>8000000</v>
          </cell>
          <cell r="Y34" t="str">
            <v>JORGE ESCALONA</v>
          </cell>
          <cell r="Z34" t="str">
            <v>Reducir los indices de delincuencia, victimización y minimizar los factores de riesgo en la población de esta junta de vecinos, a través de la instalación de un sistema autónomo de cámaras de televigilancia vecinal. 15 CÁMARAS</v>
          </cell>
          <cell r="AA34">
            <v>0.78</v>
          </cell>
          <cell r="AB34">
            <v>0</v>
          </cell>
          <cell r="AC34" t="str">
            <v>NO HAY INFORMACIÓN DE RENDICIÓN</v>
          </cell>
          <cell r="AD34">
            <v>75</v>
          </cell>
          <cell r="AE34">
            <v>100</v>
          </cell>
          <cell r="AF34">
            <v>100</v>
          </cell>
          <cell r="AG34">
            <v>0.09</v>
          </cell>
          <cell r="AH34">
            <v>100</v>
          </cell>
          <cell r="AI34">
            <v>100</v>
          </cell>
          <cell r="AJ34">
            <v>0.1</v>
          </cell>
          <cell r="AK34">
            <v>75</v>
          </cell>
          <cell r="AL34">
            <v>100</v>
          </cell>
          <cell r="AM34">
            <v>70</v>
          </cell>
          <cell r="AN34">
            <v>0.20250000000000001</v>
          </cell>
          <cell r="AO34">
            <v>70</v>
          </cell>
          <cell r="AP34">
            <v>0.17499999999999999</v>
          </cell>
          <cell r="AQ34">
            <v>75</v>
          </cell>
          <cell r="AR34">
            <v>3.7499999999999999E-2</v>
          </cell>
          <cell r="AS34">
            <v>50</v>
          </cell>
          <cell r="AT34">
            <v>2.5000000000000001E-2</v>
          </cell>
          <cell r="AU34">
            <v>100</v>
          </cell>
          <cell r="AV34">
            <v>0.05</v>
          </cell>
          <cell r="AW34">
            <v>100</v>
          </cell>
          <cell r="AX34">
            <v>0.1</v>
          </cell>
          <cell r="AY34">
            <v>0</v>
          </cell>
          <cell r="AZ34">
            <v>0</v>
          </cell>
          <cell r="BA34" t="str">
            <v xml:space="preserve">1. DE ADJUDICAR DEBE INCORPORAR PANTALLA O MONITOR DE LAS CAMARAS, LA CUAL DEBE QUEDAR EN PROPIEDAD DE LA INSTITUCIÓN.  
</v>
          </cell>
          <cell r="BB34">
            <v>0.78</v>
          </cell>
        </row>
        <row r="35">
          <cell r="B35">
            <v>40</v>
          </cell>
          <cell r="C35" t="str">
            <v>CAMARAS PARINAS 1</v>
          </cell>
          <cell r="D35" t="str">
            <v>CONDOMINIO PARINAS 1</v>
          </cell>
          <cell r="E35" t="str">
            <v>65.035.202-5</v>
          </cell>
          <cell r="F35">
            <v>8000000</v>
          </cell>
          <cell r="G35" t="str">
            <v>ANEXO 23 SIN REQUERIMIENTOS TECNICOS PERTENECIENTES A ALTO HOSPICIO</v>
          </cell>
          <cell r="H35" t="str">
            <v>IQUIQUE</v>
          </cell>
          <cell r="I35" t="str">
            <v>NUEVO</v>
          </cell>
          <cell r="J35" t="str">
            <v>SITUACIONAL</v>
          </cell>
          <cell r="K35" t="str">
            <v>CAMARAS</v>
          </cell>
          <cell r="L35">
            <v>0</v>
          </cell>
          <cell r="M35">
            <v>6</v>
          </cell>
          <cell r="N35" t="str">
            <v>HUGO ALMEIDA RIVAS</v>
          </cell>
          <cell r="O35" t="str">
            <v>21.874.277-7</v>
          </cell>
          <cell r="P35">
            <v>0</v>
          </cell>
          <cell r="Q35" t="str">
            <v>LIDESEM LTDA</v>
          </cell>
          <cell r="R35" t="str">
            <v>JORGE CELIS ARELLANO</v>
          </cell>
          <cell r="S35">
            <v>7852500</v>
          </cell>
          <cell r="T35" t="str">
            <v>SI</v>
          </cell>
          <cell r="U35" t="str">
            <v>INCOMPLETO</v>
          </cell>
          <cell r="V35">
            <v>0</v>
          </cell>
          <cell r="W35">
            <v>0</v>
          </cell>
          <cell r="X35">
            <v>8000000</v>
          </cell>
          <cell r="Y35" t="str">
            <v>JORGE ESCALONA</v>
          </cell>
          <cell r="Z35">
            <v>0</v>
          </cell>
          <cell r="AA35">
            <v>0.78</v>
          </cell>
          <cell r="AB35">
            <v>0</v>
          </cell>
          <cell r="AC35" t="str">
            <v>NO HAY INFORMACIÓN DE RENDICIÓN</v>
          </cell>
          <cell r="AD35">
            <v>75</v>
          </cell>
          <cell r="AE35">
            <v>100</v>
          </cell>
          <cell r="AF35">
            <v>100</v>
          </cell>
          <cell r="AG35">
            <v>0.09</v>
          </cell>
          <cell r="AH35">
            <v>100</v>
          </cell>
          <cell r="AI35">
            <v>100</v>
          </cell>
          <cell r="AJ35">
            <v>0.1</v>
          </cell>
          <cell r="AK35">
            <v>75</v>
          </cell>
          <cell r="AL35">
            <v>100</v>
          </cell>
          <cell r="AM35">
            <v>70</v>
          </cell>
          <cell r="AN35">
            <v>0.20250000000000001</v>
          </cell>
          <cell r="AO35">
            <v>70</v>
          </cell>
          <cell r="AP35">
            <v>0.17499999999999999</v>
          </cell>
          <cell r="AQ35">
            <v>75</v>
          </cell>
          <cell r="AR35">
            <v>3.7499999999999999E-2</v>
          </cell>
          <cell r="AS35">
            <v>50</v>
          </cell>
          <cell r="AT35">
            <v>2.5000000000000001E-2</v>
          </cell>
          <cell r="AU35">
            <v>100</v>
          </cell>
          <cell r="AV35">
            <v>0.05</v>
          </cell>
          <cell r="AW35">
            <v>100</v>
          </cell>
          <cell r="AX35">
            <v>0.1</v>
          </cell>
          <cell r="AY35">
            <v>0</v>
          </cell>
          <cell r="AZ35">
            <v>0</v>
          </cell>
          <cell r="BA35" t="str">
            <v xml:space="preserve">1. DE ADJUDICAR DEBE INCORPORAR PANTALLA O MONITOR DE LAS CAMARAS, LA CUAL DEBE QUEDAR EN PROPIEDAD DE LA INSTITUCIÓN.  
</v>
          </cell>
          <cell r="BB35">
            <v>0.78</v>
          </cell>
        </row>
        <row r="36">
          <cell r="B36">
            <v>41</v>
          </cell>
          <cell r="C36" t="str">
            <v>MEJORANDO LA SEGURIDAD Y CALIDAD DE VIDA DEL PUEBLO DE CAMIÑA MEDIANTE ENERGÍA SUSTENTABLE</v>
          </cell>
          <cell r="D36" t="str">
            <v>JUNTA VECINOS Nº4 CAMIÑA</v>
          </cell>
          <cell r="E36" t="str">
            <v>65.190.980-5</v>
          </cell>
          <cell r="F36">
            <v>19972000</v>
          </cell>
          <cell r="G36">
            <v>0</v>
          </cell>
          <cell r="H36" t="str">
            <v>TAMARUGAL</v>
          </cell>
          <cell r="I36" t="str">
            <v>NUEVO</v>
          </cell>
          <cell r="J36" t="str">
            <v>SITUACIONAL</v>
          </cell>
          <cell r="K36" t="str">
            <v>ILUMINACIÓN</v>
          </cell>
          <cell r="L36">
            <v>0</v>
          </cell>
          <cell r="M36" t="str">
            <v>INGRESAR SOLO NUMERO DE CANTIDAD DE MESES A EJECUTAR</v>
          </cell>
          <cell r="N36" t="str">
            <v>YAMILET DANITZA MOLLO RAMOS</v>
          </cell>
          <cell r="O36" t="str">
            <v>12.937.549-3</v>
          </cell>
          <cell r="P36">
            <v>0</v>
          </cell>
          <cell r="Q36" t="str">
            <v>AP COMUNICACIONES</v>
          </cell>
          <cell r="R36" t="str">
            <v>ALEXIS ALVAREZ CALISTO</v>
          </cell>
          <cell r="S36">
            <v>19072000</v>
          </cell>
          <cell r="T36" t="str">
            <v>SI</v>
          </cell>
          <cell r="U36">
            <v>0</v>
          </cell>
          <cell r="V36">
            <v>0</v>
          </cell>
          <cell r="W36">
            <v>0</v>
          </cell>
          <cell r="X36">
            <v>19972000</v>
          </cell>
          <cell r="Y36" t="str">
            <v>RENE LAMBERT</v>
          </cell>
          <cell r="Z36" t="str">
            <v>INSTALACION DE LUMINARIAS SOLARES FOTOVOLTAICAS LED EN EL PUEBLO DE CAMIÑA</v>
          </cell>
          <cell r="AA36">
            <v>0.72950000000000004</v>
          </cell>
          <cell r="AB36">
            <v>0</v>
          </cell>
          <cell r="AC36" t="str">
            <v>NO HAY INFORMACIÓN DE RENDICIÓN</v>
          </cell>
          <cell r="AD36">
            <v>0</v>
          </cell>
          <cell r="AE36">
            <v>80</v>
          </cell>
          <cell r="AF36">
            <v>100</v>
          </cell>
          <cell r="AG36">
            <v>5.2000000000000005E-2</v>
          </cell>
          <cell r="AH36">
            <v>75</v>
          </cell>
          <cell r="AI36">
            <v>75</v>
          </cell>
          <cell r="AJ36">
            <v>7.4999999999999997E-2</v>
          </cell>
          <cell r="AK36">
            <v>75</v>
          </cell>
          <cell r="AL36">
            <v>30</v>
          </cell>
          <cell r="AM36">
            <v>70</v>
          </cell>
          <cell r="AN36">
            <v>0.15</v>
          </cell>
          <cell r="AO36">
            <v>70</v>
          </cell>
          <cell r="AP36">
            <v>0.17499999999999999</v>
          </cell>
          <cell r="AQ36">
            <v>75</v>
          </cell>
          <cell r="AR36">
            <v>3.7499999999999999E-2</v>
          </cell>
          <cell r="AS36">
            <v>80</v>
          </cell>
          <cell r="AT36">
            <v>0.04</v>
          </cell>
          <cell r="AU36">
            <v>100</v>
          </cell>
          <cell r="AV36">
            <v>0.05</v>
          </cell>
          <cell r="AW36">
            <v>100</v>
          </cell>
          <cell r="AX36">
            <v>0.1</v>
          </cell>
          <cell r="AY36">
            <v>100</v>
          </cell>
          <cell r="AZ36">
            <v>0.05</v>
          </cell>
          <cell r="BA36" t="str">
            <v xml:space="preserve">1. proveedor se repite en proyecto N°9. 
2. debe incorporar calculo lumínico.
3. incoporar fotografias que correspondan.
4. No presentan un plan de mantenimiento de las luminarias, solo una capacitación por parte de la empresa, lo que no especifica como se realizará el trabajo dado que las luminarias se encuentran en altura.
</v>
          </cell>
          <cell r="BB36">
            <v>0.72950000000000004</v>
          </cell>
        </row>
        <row r="37">
          <cell r="B37">
            <v>43</v>
          </cell>
          <cell r="C37" t="str">
            <v>CAMARAS CONDOMINIO SOCIAL MAR DEL PACIFICO</v>
          </cell>
          <cell r="D37" t="str">
            <v>CONDOMINIO SOCIAL MAR DEL PACIFICO</v>
          </cell>
          <cell r="E37" t="str">
            <v>65.068.521-0</v>
          </cell>
          <cell r="F37">
            <v>8000000</v>
          </cell>
          <cell r="G37" t="str">
            <v>ANEXO 23 SIN REQUERIMIENTOS TECNICOS PERTENECIENTES A ALTO HOSPICIO</v>
          </cell>
          <cell r="H37" t="str">
            <v>IQUIQUE</v>
          </cell>
          <cell r="I37" t="str">
            <v>NUEVO</v>
          </cell>
          <cell r="J37" t="str">
            <v>SITUACIONAL</v>
          </cell>
          <cell r="K37" t="str">
            <v>CAMARAS</v>
          </cell>
          <cell r="L37">
            <v>0</v>
          </cell>
          <cell r="M37">
            <v>6</v>
          </cell>
          <cell r="N37" t="str">
            <v>MANUEL REYES BARAHONA</v>
          </cell>
          <cell r="O37" t="str">
            <v>9.570.456-5</v>
          </cell>
          <cell r="P37">
            <v>0</v>
          </cell>
          <cell r="Q37" t="str">
            <v>LIDESEM LTDA</v>
          </cell>
          <cell r="R37" t="str">
            <v>JORGE CELIS ARELLANO</v>
          </cell>
          <cell r="S37">
            <v>7852500</v>
          </cell>
          <cell r="T37" t="str">
            <v>SI</v>
          </cell>
          <cell r="U37" t="str">
            <v>INCOMPLETO</v>
          </cell>
          <cell r="V37">
            <v>0</v>
          </cell>
          <cell r="W37">
            <v>0</v>
          </cell>
          <cell r="X37">
            <v>8000000</v>
          </cell>
          <cell r="Y37" t="str">
            <v>JORGE ESCALONA</v>
          </cell>
          <cell r="Z37">
            <v>0</v>
          </cell>
          <cell r="AA37">
            <v>0.78</v>
          </cell>
          <cell r="AB37">
            <v>0</v>
          </cell>
          <cell r="AC37" t="str">
            <v>NO HAY INFORMACIÓN DE RENDICIÓN</v>
          </cell>
          <cell r="AD37">
            <v>75</v>
          </cell>
          <cell r="AE37">
            <v>100</v>
          </cell>
          <cell r="AF37">
            <v>100</v>
          </cell>
          <cell r="AG37">
            <v>0.09</v>
          </cell>
          <cell r="AH37">
            <v>100</v>
          </cell>
          <cell r="AI37">
            <v>100</v>
          </cell>
          <cell r="AJ37">
            <v>0.1</v>
          </cell>
          <cell r="AK37">
            <v>75</v>
          </cell>
          <cell r="AL37">
            <v>100</v>
          </cell>
          <cell r="AM37">
            <v>70</v>
          </cell>
          <cell r="AN37">
            <v>0.20250000000000001</v>
          </cell>
          <cell r="AO37">
            <v>70</v>
          </cell>
          <cell r="AP37">
            <v>0.17499999999999999</v>
          </cell>
          <cell r="AQ37">
            <v>75</v>
          </cell>
          <cell r="AR37">
            <v>3.7499999999999999E-2</v>
          </cell>
          <cell r="AS37">
            <v>50</v>
          </cell>
          <cell r="AT37">
            <v>2.5000000000000001E-2</v>
          </cell>
          <cell r="AU37">
            <v>100</v>
          </cell>
          <cell r="AV37">
            <v>0.05</v>
          </cell>
          <cell r="AW37">
            <v>100</v>
          </cell>
          <cell r="AX37">
            <v>0.1</v>
          </cell>
          <cell r="AY37">
            <v>0</v>
          </cell>
          <cell r="AZ37">
            <v>0</v>
          </cell>
          <cell r="BA37" t="str">
            <v xml:space="preserve">1. DE ADJUDICAR DEBE INCORPORAR PANTALLA O MONITOR DE LAS CAMARAS, LA CUAL DEBE QUEDAR EN PROPIEDAD DE LA INSTITUCIÓN.  
</v>
          </cell>
          <cell r="BB37">
            <v>0.78</v>
          </cell>
        </row>
        <row r="38">
          <cell r="B38">
            <v>44</v>
          </cell>
          <cell r="C38" t="str">
            <v>CONTINUIDAD CAMARAS 318</v>
          </cell>
          <cell r="D38" t="str">
            <v>JUNTA DE VECINOS 318</v>
          </cell>
          <cell r="E38" t="str">
            <v>65.007.516-1</v>
          </cell>
          <cell r="F38">
            <v>8000000</v>
          </cell>
          <cell r="G38" t="str">
            <v>ANEXO 23 SIN REQUERIMIENTOS TECNICOS PERTENECIENTES A ALTO HOSPICIO</v>
          </cell>
          <cell r="H38" t="str">
            <v>IQUIQUE</v>
          </cell>
          <cell r="I38" t="str">
            <v>CONTINUIDAD</v>
          </cell>
          <cell r="J38" t="str">
            <v>SITUACIONAL</v>
          </cell>
          <cell r="K38" t="str">
            <v>CAMARAS</v>
          </cell>
          <cell r="L38">
            <v>0</v>
          </cell>
          <cell r="M38">
            <v>6</v>
          </cell>
          <cell r="N38" t="str">
            <v>MARIA SOLEDAD PALMA CORTES</v>
          </cell>
          <cell r="O38" t="str">
            <v>10.973.143-5</v>
          </cell>
          <cell r="P38">
            <v>0</v>
          </cell>
          <cell r="Q38" t="str">
            <v>LIDESEM LTDA</v>
          </cell>
          <cell r="R38" t="str">
            <v>JORGE CELIS ARELLANO</v>
          </cell>
          <cell r="S38">
            <v>7852500</v>
          </cell>
          <cell r="T38" t="str">
            <v>SI</v>
          </cell>
          <cell r="U38" t="str">
            <v>INCOMPLETO</v>
          </cell>
          <cell r="V38">
            <v>0</v>
          </cell>
          <cell r="W38">
            <v>0</v>
          </cell>
          <cell r="X38">
            <v>8000000</v>
          </cell>
          <cell r="Y38" t="str">
            <v>JORGE ESCALONA</v>
          </cell>
          <cell r="Z38" t="str">
            <v>Reducir los indices de delincuencia, victimización y minimizar los factores de riesgo en la población de esta junta de vecinos, a través de la instalación de un sistema autónomo de cámaras de televigilancia vecinal. 15 CÁMARAS</v>
          </cell>
          <cell r="AA38">
            <v>0.71750000000000003</v>
          </cell>
          <cell r="AB38">
            <v>-7</v>
          </cell>
          <cell r="AC38" t="str">
            <v>NO CUMPLE CON RENDICIÓN</v>
          </cell>
          <cell r="AD38">
            <v>100</v>
          </cell>
          <cell r="AE38">
            <v>100</v>
          </cell>
          <cell r="AF38">
            <v>100</v>
          </cell>
          <cell r="AG38">
            <v>0.1</v>
          </cell>
          <cell r="AH38">
            <v>100</v>
          </cell>
          <cell r="AI38">
            <v>100</v>
          </cell>
          <cell r="AJ38">
            <v>0.1</v>
          </cell>
          <cell r="AK38">
            <v>75</v>
          </cell>
          <cell r="AL38">
            <v>100</v>
          </cell>
          <cell r="AM38">
            <v>100</v>
          </cell>
          <cell r="AN38">
            <v>0.22500000000000001</v>
          </cell>
          <cell r="AO38">
            <v>100</v>
          </cell>
          <cell r="AP38">
            <v>0.25</v>
          </cell>
          <cell r="AQ38">
            <v>75</v>
          </cell>
          <cell r="AR38">
            <v>3.7499999999999999E-2</v>
          </cell>
          <cell r="AS38">
            <v>50</v>
          </cell>
          <cell r="AT38">
            <v>2.5000000000000001E-2</v>
          </cell>
          <cell r="AU38">
            <v>100</v>
          </cell>
          <cell r="AV38">
            <v>0.05</v>
          </cell>
          <cell r="AW38">
            <v>0</v>
          </cell>
          <cell r="AX38">
            <v>0</v>
          </cell>
          <cell r="AY38">
            <v>0</v>
          </cell>
          <cell r="AZ38">
            <v>0</v>
          </cell>
          <cell r="BA38" t="str">
            <v xml:space="preserve">1. DE ADJUDICAR DEBE INCORPORAR PANTALLA O MONITOR DE LAS CAMARAS, LA CUAL DEBE QUEDAR EN PROPIEDAD DE LA INSTITUCIÓN.  
</v>
          </cell>
          <cell r="BB38">
            <v>0.78750000000000009</v>
          </cell>
        </row>
        <row r="39">
          <cell r="B39">
            <v>45</v>
          </cell>
          <cell r="C39" t="str">
            <v>LUMINARIAS BERNARDO LEIGTHON</v>
          </cell>
          <cell r="D39" t="str">
            <v>JUNTA DE VECINO BERNARDO LEIGTHON</v>
          </cell>
          <cell r="E39" t="str">
            <v>74.407.800-8</v>
          </cell>
          <cell r="F39">
            <v>20000000</v>
          </cell>
          <cell r="G39" t="str">
            <v>CHEQUEAR CALCULO LUMINICO</v>
          </cell>
          <cell r="H39" t="str">
            <v>IQUIQUE</v>
          </cell>
          <cell r="I39" t="str">
            <v>CONTINUIDAD</v>
          </cell>
          <cell r="J39" t="str">
            <v>SITUACIONAL</v>
          </cell>
          <cell r="K39" t="str">
            <v>ILUMINACIÓN</v>
          </cell>
          <cell r="L39">
            <v>0</v>
          </cell>
          <cell r="M39" t="str">
            <v>INGRESAR SOLO NUMERO DE CANTIDAD DE MESES A EJECUTAR</v>
          </cell>
          <cell r="N39" t="str">
            <v>MONICA DE LOURDES CORTES CABRERA</v>
          </cell>
          <cell r="O39" t="str">
            <v>9.195.518-0</v>
          </cell>
          <cell r="P39">
            <v>0</v>
          </cell>
          <cell r="Q39" t="str">
            <v>LIDESEM LTDA</v>
          </cell>
          <cell r="R39" t="str">
            <v>JORGE CELIS ARELLANO</v>
          </cell>
          <cell r="S39">
            <v>18800053</v>
          </cell>
          <cell r="T39" t="str">
            <v>SI</v>
          </cell>
          <cell r="U39">
            <v>0</v>
          </cell>
          <cell r="V39">
            <v>0</v>
          </cell>
          <cell r="W39">
            <v>0</v>
          </cell>
          <cell r="X39">
            <v>0</v>
          </cell>
          <cell r="Y39" t="str">
            <v>MIGUEL REBORIDO</v>
          </cell>
          <cell r="Z39" t="str">
            <v>INSTALACION DE UN SISTEMA DE ILUMINACION FOTOVOLTAICO INTEGRADO EN EL SECTOR DE LA JUNTA DE VECINOS BERNARDO LEIGTHON</v>
          </cell>
          <cell r="AA39">
            <v>0.44949999999999996</v>
          </cell>
          <cell r="AB39">
            <v>-7</v>
          </cell>
          <cell r="AC39" t="str">
            <v>NO CUMPLE CON RENDICIÓN</v>
          </cell>
          <cell r="AD39">
            <v>75</v>
          </cell>
          <cell r="AE39">
            <v>80</v>
          </cell>
          <cell r="AF39">
            <v>100</v>
          </cell>
          <cell r="AG39">
            <v>8.199999999999999E-2</v>
          </cell>
          <cell r="AH39">
            <v>100</v>
          </cell>
          <cell r="AI39">
            <v>100</v>
          </cell>
          <cell r="AJ39">
            <v>0.1</v>
          </cell>
          <cell r="AK39">
            <v>75</v>
          </cell>
          <cell r="AL39">
            <v>70</v>
          </cell>
          <cell r="AM39">
            <v>30</v>
          </cell>
          <cell r="AN39">
            <v>0.15</v>
          </cell>
          <cell r="AO39">
            <v>30</v>
          </cell>
          <cell r="AP39">
            <v>7.4999999999999997E-2</v>
          </cell>
          <cell r="AQ39">
            <v>75</v>
          </cell>
          <cell r="AR39">
            <v>3.7499999999999999E-2</v>
          </cell>
          <cell r="AS39">
            <v>50</v>
          </cell>
          <cell r="AT39">
            <v>2.5000000000000001E-2</v>
          </cell>
          <cell r="AU39">
            <v>100</v>
          </cell>
          <cell r="AV39">
            <v>0.05</v>
          </cell>
          <cell r="AW39">
            <v>0</v>
          </cell>
          <cell r="AX39">
            <v>0</v>
          </cell>
          <cell r="AY39">
            <v>0</v>
          </cell>
          <cell r="AZ39">
            <v>0</v>
          </cell>
          <cell r="BA39" t="str">
            <v>1. Adjuntar compromiso de las instituciones que realizarán capacitación en materia de prevención y Seguridad ciudadana. 
2. el equipo de trabajo ejecutor firman de manera colectiva, ( una sola )  mismo equipo ejecutor que el proyecto  65 y 54.
3. no declara plan de mantenimiento.
4. Se rebaja la partida de materiales del item de inversión en $165.053, ya que no se encuentra justificada en el proyecto.
5. La cantidad de beneficiarios del anexo 9, no representiva respecto a la cantidad total de beneficiarios declarado en el proyecto. (3 personas)</v>
          </cell>
          <cell r="BB39">
            <v>0.51949999999999996</v>
          </cell>
        </row>
        <row r="40">
          <cell r="B40">
            <v>46</v>
          </cell>
          <cell r="C40" t="str">
            <v>CAMARA DOÑA ANGELA 1</v>
          </cell>
          <cell r="D40" t="str">
            <v>CONDOMINIO DOÑA ANGELA 1</v>
          </cell>
          <cell r="E40" t="str">
            <v>65.041.671-6</v>
          </cell>
          <cell r="F40">
            <v>8000000</v>
          </cell>
          <cell r="G40" t="str">
            <v>ANEXO 23 SIN REQUERIMIENTOS TECNICOS PERTENECIENTES A ALTO HOSPICIO</v>
          </cell>
          <cell r="H40" t="str">
            <v>IQUIQUE</v>
          </cell>
          <cell r="I40" t="str">
            <v>NUEVO</v>
          </cell>
          <cell r="J40" t="str">
            <v>SITUACIONAL</v>
          </cell>
          <cell r="K40" t="str">
            <v>CAMARAS</v>
          </cell>
          <cell r="L40">
            <v>0</v>
          </cell>
          <cell r="M40">
            <v>6</v>
          </cell>
          <cell r="N40" t="str">
            <v>MARIA MENDEZ PARADA</v>
          </cell>
          <cell r="O40" t="str">
            <v>14.017.668-0</v>
          </cell>
          <cell r="P40">
            <v>0</v>
          </cell>
          <cell r="Q40" t="str">
            <v>LIDESEM LTDA</v>
          </cell>
          <cell r="R40" t="str">
            <v>JORGE CELIS ARELLANO</v>
          </cell>
          <cell r="S40">
            <v>7852500</v>
          </cell>
          <cell r="T40" t="str">
            <v>SI</v>
          </cell>
          <cell r="U40" t="str">
            <v>INCOMPLETO</v>
          </cell>
          <cell r="V40">
            <v>0</v>
          </cell>
          <cell r="W40">
            <v>0</v>
          </cell>
          <cell r="X40">
            <v>8000000</v>
          </cell>
          <cell r="Y40" t="str">
            <v>JORGE ESCALONA</v>
          </cell>
          <cell r="Z40" t="str">
            <v>Reducir los indices de delincuencia, victimización y minimizar los factores de riesgo en la población de esta junta de vecinos, a través de la instalación de un sistema autónomo de cámaras de televigilancia vecinal. 15 CÁMARAS</v>
          </cell>
          <cell r="AA40">
            <v>0.78</v>
          </cell>
          <cell r="AB40">
            <v>0</v>
          </cell>
          <cell r="AC40" t="str">
            <v>NO HAY INFORMACIÓN DE RENDICIÓN</v>
          </cell>
          <cell r="AD40">
            <v>75</v>
          </cell>
          <cell r="AE40">
            <v>100</v>
          </cell>
          <cell r="AF40">
            <v>100</v>
          </cell>
          <cell r="AG40">
            <v>0.09</v>
          </cell>
          <cell r="AH40">
            <v>100</v>
          </cell>
          <cell r="AI40">
            <v>100</v>
          </cell>
          <cell r="AJ40">
            <v>0.1</v>
          </cell>
          <cell r="AK40">
            <v>75</v>
          </cell>
          <cell r="AL40">
            <v>100</v>
          </cell>
          <cell r="AM40">
            <v>70</v>
          </cell>
          <cell r="AN40">
            <v>0.20250000000000001</v>
          </cell>
          <cell r="AO40">
            <v>70</v>
          </cell>
          <cell r="AP40">
            <v>0.17499999999999999</v>
          </cell>
          <cell r="AQ40">
            <v>75</v>
          </cell>
          <cell r="AR40">
            <v>3.7499999999999999E-2</v>
          </cell>
          <cell r="AS40">
            <v>50</v>
          </cell>
          <cell r="AT40">
            <v>2.5000000000000001E-2</v>
          </cell>
          <cell r="AU40">
            <v>100</v>
          </cell>
          <cell r="AV40">
            <v>0.05</v>
          </cell>
          <cell r="AW40">
            <v>100</v>
          </cell>
          <cell r="AX40">
            <v>0.1</v>
          </cell>
          <cell r="AY40">
            <v>0</v>
          </cell>
          <cell r="AZ40">
            <v>0</v>
          </cell>
          <cell r="BA40" t="str">
            <v xml:space="preserve">1. DE ADJUDICAR DEBE INCORPORAR PANTALLA O MONITOR DE LAS CAMARAS, LA CUAL DEBE QUEDAR EN PROPIEDAD DE LA INSTITUCIÓN.  
</v>
          </cell>
          <cell r="BB40">
            <v>0.78</v>
          </cell>
        </row>
        <row r="41">
          <cell r="B41">
            <v>48</v>
          </cell>
          <cell r="C41" t="str">
            <v>CAMARAS DOÑA OLGA</v>
          </cell>
          <cell r="D41" t="str">
            <v>CONDOMINIO DOÑA OLGA</v>
          </cell>
          <cell r="E41" t="str">
            <v>56.077.790-6</v>
          </cell>
          <cell r="F41">
            <v>8000000</v>
          </cell>
          <cell r="G41" t="str">
            <v>ANEXO 23 SIN REQUERIMIENTOS TECNICOS PERTENECIENTES A ALTO HOSPICIO</v>
          </cell>
          <cell r="H41" t="str">
            <v>IQUIQUE</v>
          </cell>
          <cell r="I41" t="str">
            <v>NUEVO</v>
          </cell>
          <cell r="J41" t="str">
            <v>SITUACIONAL</v>
          </cell>
          <cell r="K41" t="str">
            <v>CAMARAS</v>
          </cell>
          <cell r="L41">
            <v>0</v>
          </cell>
          <cell r="M41">
            <v>6</v>
          </cell>
          <cell r="N41" t="str">
            <v>JENISA ORTEGA SEPULVEDA</v>
          </cell>
          <cell r="O41" t="str">
            <v>13.212.604-6</v>
          </cell>
          <cell r="P41">
            <v>0</v>
          </cell>
          <cell r="Q41" t="str">
            <v>LIDESEM LTDA</v>
          </cell>
          <cell r="R41" t="str">
            <v>JORGE CELIS</v>
          </cell>
          <cell r="S41">
            <v>7760000</v>
          </cell>
          <cell r="T41" t="str">
            <v>SI</v>
          </cell>
          <cell r="U41" t="str">
            <v>INCOMPLETO</v>
          </cell>
          <cell r="V41">
            <v>0</v>
          </cell>
          <cell r="W41">
            <v>0</v>
          </cell>
          <cell r="X41">
            <v>8000000</v>
          </cell>
          <cell r="Y41" t="str">
            <v>JORGE ESCALONA</v>
          </cell>
          <cell r="Z41">
            <v>0</v>
          </cell>
          <cell r="AA41">
            <v>0.78</v>
          </cell>
          <cell r="AB41">
            <v>0</v>
          </cell>
          <cell r="AC41" t="str">
            <v>NO HAY INFORMACIÓN DE RENDICIÓN</v>
          </cell>
          <cell r="AD41">
            <v>75</v>
          </cell>
          <cell r="AE41">
            <v>100</v>
          </cell>
          <cell r="AF41">
            <v>100</v>
          </cell>
          <cell r="AG41">
            <v>0.09</v>
          </cell>
          <cell r="AH41">
            <v>100</v>
          </cell>
          <cell r="AI41">
            <v>100</v>
          </cell>
          <cell r="AJ41">
            <v>0.1</v>
          </cell>
          <cell r="AK41">
            <v>75</v>
          </cell>
          <cell r="AL41">
            <v>100</v>
          </cell>
          <cell r="AM41">
            <v>70</v>
          </cell>
          <cell r="AN41">
            <v>0.20250000000000001</v>
          </cell>
          <cell r="AO41">
            <v>70</v>
          </cell>
          <cell r="AP41">
            <v>0.17499999999999999</v>
          </cell>
          <cell r="AQ41">
            <v>75</v>
          </cell>
          <cell r="AR41">
            <v>3.7499999999999999E-2</v>
          </cell>
          <cell r="AS41">
            <v>50</v>
          </cell>
          <cell r="AT41">
            <v>2.5000000000000001E-2</v>
          </cell>
          <cell r="AU41">
            <v>100</v>
          </cell>
          <cell r="AV41">
            <v>0.05</v>
          </cell>
          <cell r="AW41">
            <v>100</v>
          </cell>
          <cell r="AX41">
            <v>0.1</v>
          </cell>
          <cell r="AY41">
            <v>0</v>
          </cell>
          <cell r="AZ41">
            <v>0</v>
          </cell>
          <cell r="BA41" t="str">
            <v xml:space="preserve">1. DE ADJUDICAR DEBE INCORPORAR PANTALLA O MONITOR DE LAS CAMARAS, LA CUAL DEBE QUEDAR EN PROPIEDAD DE LA INSTITUCIÓN.  
</v>
          </cell>
          <cell r="BB41">
            <v>0.78</v>
          </cell>
        </row>
        <row r="42">
          <cell r="B42">
            <v>49</v>
          </cell>
          <cell r="C42" t="str">
            <v>CAMARAS ALTOS DEL SUR</v>
          </cell>
          <cell r="D42" t="str">
            <v>JUNTA DE VECINOS ALTOS DEL SUR</v>
          </cell>
          <cell r="E42" t="str">
            <v>65.102.232-0</v>
          </cell>
          <cell r="F42">
            <v>8000000</v>
          </cell>
          <cell r="G42" t="str">
            <v>ANEXO 23 SIN REQUERIMIENTOS TECNICOS PERTENECIENTES A ALTO HOSPICIO</v>
          </cell>
          <cell r="H42" t="str">
            <v>IQUIQUE</v>
          </cell>
          <cell r="I42" t="str">
            <v>NUEVO</v>
          </cell>
          <cell r="J42" t="str">
            <v>SITUACIONAL</v>
          </cell>
          <cell r="K42" t="str">
            <v>CAMARAS</v>
          </cell>
          <cell r="L42">
            <v>0</v>
          </cell>
          <cell r="M42">
            <v>6</v>
          </cell>
          <cell r="N42" t="str">
            <v>MARTIZA LEON RODRIGUEZ</v>
          </cell>
          <cell r="O42" t="str">
            <v>11.667.401-7</v>
          </cell>
          <cell r="P42">
            <v>0</v>
          </cell>
          <cell r="Q42" t="str">
            <v>LIDESEM LTDA</v>
          </cell>
          <cell r="R42" t="str">
            <v>JORGE CELIS</v>
          </cell>
          <cell r="S42">
            <v>7852500</v>
          </cell>
          <cell r="T42" t="str">
            <v>SI</v>
          </cell>
          <cell r="U42" t="str">
            <v>INCOMPLETO</v>
          </cell>
          <cell r="V42">
            <v>0</v>
          </cell>
          <cell r="W42">
            <v>0</v>
          </cell>
          <cell r="X42">
            <v>8000000</v>
          </cell>
          <cell r="Y42" t="str">
            <v>JORGE ESCALONA</v>
          </cell>
          <cell r="Z42" t="str">
            <v>Reducir los indices de delincuencia, victimización y minimizar los factores de riesgo en la población de esta junta de vecinos, a través de la instalación de un sistema autónomo de cámaras de televigilancia vecinal. 15 CÁMARAS</v>
          </cell>
          <cell r="AA42">
            <v>0.78</v>
          </cell>
          <cell r="AB42">
            <v>0</v>
          </cell>
          <cell r="AC42" t="str">
            <v>NO HAY INFORMACIÓN DE RENDICIÓN</v>
          </cell>
          <cell r="AD42">
            <v>75</v>
          </cell>
          <cell r="AE42">
            <v>100</v>
          </cell>
          <cell r="AF42">
            <v>100</v>
          </cell>
          <cell r="AG42">
            <v>0.09</v>
          </cell>
          <cell r="AH42">
            <v>100</v>
          </cell>
          <cell r="AI42">
            <v>100</v>
          </cell>
          <cell r="AJ42">
            <v>0.1</v>
          </cell>
          <cell r="AK42">
            <v>75</v>
          </cell>
          <cell r="AL42">
            <v>100</v>
          </cell>
          <cell r="AM42">
            <v>70</v>
          </cell>
          <cell r="AN42">
            <v>0.20250000000000001</v>
          </cell>
          <cell r="AO42">
            <v>70</v>
          </cell>
          <cell r="AP42">
            <v>0.17499999999999999</v>
          </cell>
          <cell r="AQ42">
            <v>75</v>
          </cell>
          <cell r="AR42">
            <v>3.7499999999999999E-2</v>
          </cell>
          <cell r="AS42">
            <v>50</v>
          </cell>
          <cell r="AT42">
            <v>2.5000000000000001E-2</v>
          </cell>
          <cell r="AU42">
            <v>100</v>
          </cell>
          <cell r="AV42">
            <v>0.05</v>
          </cell>
          <cell r="AW42">
            <v>100</v>
          </cell>
          <cell r="AX42">
            <v>0.1</v>
          </cell>
          <cell r="AY42">
            <v>0</v>
          </cell>
          <cell r="AZ42">
            <v>0</v>
          </cell>
          <cell r="BA42" t="str">
            <v xml:space="preserve">1. DE ADJUDICAR DEBE INCORPORAR PANTALLA O MONITOR DE LAS CAMARAS, LA CUAL DEBE QUEDAR EN PROPIEDAD DE LA INSTITUCIÓN.  
</v>
          </cell>
          <cell r="BB42">
            <v>0.78</v>
          </cell>
        </row>
        <row r="43">
          <cell r="B43">
            <v>50</v>
          </cell>
          <cell r="C43" t="str">
            <v>LUMINARIA WIPALA</v>
          </cell>
          <cell r="D43" t="str">
            <v>COMITE INDIGENA WIPALA DE MEJORAMIENTO Y SEGURIDAD</v>
          </cell>
          <cell r="E43" t="str">
            <v>65.044.959-2</v>
          </cell>
          <cell r="F43">
            <v>20000000</v>
          </cell>
          <cell r="G43" t="str">
            <v>CHEQUEAR CALCULO LUMINICO</v>
          </cell>
          <cell r="H43" t="str">
            <v>IQUIQUE</v>
          </cell>
          <cell r="I43" t="str">
            <v>NUEVO</v>
          </cell>
          <cell r="J43" t="str">
            <v>SITUACIONAL</v>
          </cell>
          <cell r="K43" t="str">
            <v>ILUMINACIÓN</v>
          </cell>
          <cell r="L43">
            <v>0</v>
          </cell>
          <cell r="M43" t="str">
            <v>INGRESAR SOLO NUMERO DE CANTIDAD DE MESES A EJECUTAR</v>
          </cell>
          <cell r="N43" t="str">
            <v>LUIS LEONARDO ASTUDILLO CARPIO</v>
          </cell>
          <cell r="O43" t="str">
            <v>7.711.366-5</v>
          </cell>
          <cell r="P43">
            <v>0</v>
          </cell>
          <cell r="Q43" t="str">
            <v>LIDESEM LTDA</v>
          </cell>
          <cell r="R43" t="str">
            <v>JORGE CELIS ARELLANO</v>
          </cell>
          <cell r="S43">
            <v>18800053</v>
          </cell>
          <cell r="T43" t="str">
            <v>SI</v>
          </cell>
          <cell r="U43">
            <v>0</v>
          </cell>
          <cell r="V43">
            <v>0</v>
          </cell>
          <cell r="W43">
            <v>0</v>
          </cell>
          <cell r="X43">
            <v>0</v>
          </cell>
          <cell r="Y43" t="str">
            <v>RENE LAMBERT</v>
          </cell>
          <cell r="Z43" t="str">
            <v>INSTALACION DE SISTEMA DE LUMINARIAS FOTOVOLAICAS INTEGRADO EN EL SECTOR DONDE SE ENCUENTRA UBICADO EL COMITÉ INDIGENA WIPALA DE MEJORAMIENTO Y SEGURIDAD</v>
          </cell>
          <cell r="AA43">
            <v>0.59450000000000003</v>
          </cell>
          <cell r="AB43">
            <v>0</v>
          </cell>
          <cell r="AC43" t="str">
            <v>NO HAY INFORMACIÓN DE RENDICIÓN</v>
          </cell>
          <cell r="AD43">
            <v>0</v>
          </cell>
          <cell r="AE43">
            <v>80</v>
          </cell>
          <cell r="AF43">
            <v>100</v>
          </cell>
          <cell r="AG43">
            <v>5.2000000000000005E-2</v>
          </cell>
          <cell r="AH43">
            <v>75</v>
          </cell>
          <cell r="AI43">
            <v>75</v>
          </cell>
          <cell r="AJ43">
            <v>7.4999999999999997E-2</v>
          </cell>
          <cell r="AK43">
            <v>75</v>
          </cell>
          <cell r="AL43">
            <v>70</v>
          </cell>
          <cell r="AM43">
            <v>70</v>
          </cell>
          <cell r="AN43">
            <v>0.18</v>
          </cell>
          <cell r="AO43">
            <v>70</v>
          </cell>
          <cell r="AP43">
            <v>0.17499999999999999</v>
          </cell>
          <cell r="AQ43">
            <v>75</v>
          </cell>
          <cell r="AR43">
            <v>3.7499999999999999E-2</v>
          </cell>
          <cell r="AS43">
            <v>50</v>
          </cell>
          <cell r="AT43">
            <v>2.5000000000000001E-2</v>
          </cell>
          <cell r="AU43">
            <v>100</v>
          </cell>
          <cell r="AV43">
            <v>0.05</v>
          </cell>
          <cell r="AW43">
            <v>0</v>
          </cell>
          <cell r="AX43">
            <v>0</v>
          </cell>
          <cell r="AY43">
            <v>0</v>
          </cell>
          <cell r="AZ43">
            <v>0</v>
          </cell>
          <cell r="BA43" t="str">
            <v xml:space="preserve">1. Se rebaja la partida de materiales del item de inversión en $165.053, ya que no se encuentra justificada en el proyecto.
2. no adjunta cartas de compromisos instituciones mencionadas en item 6,10 de coordinacion de redes.
3. No adjunta plan de mantenimiento. </v>
          </cell>
          <cell r="BB43">
            <v>0.59450000000000003</v>
          </cell>
        </row>
        <row r="44">
          <cell r="B44">
            <v>52</v>
          </cell>
          <cell r="C44" t="str">
            <v>CAMARAS MUJER EMPRENDEDORAS 2</v>
          </cell>
          <cell r="D44" t="str">
            <v>JUNTA DE VECINOS MUJER EMPRENDEDORA 2</v>
          </cell>
          <cell r="E44" t="str">
            <v>65.028.446-1</v>
          </cell>
          <cell r="F44">
            <v>8000000</v>
          </cell>
          <cell r="G44" t="str">
            <v>ANEXO 23 SIN REQUERIMIENTOS TECNICOS PERTENECIENTES A ALTO HOSPICIO</v>
          </cell>
          <cell r="H44" t="str">
            <v>IQUIQUE</v>
          </cell>
          <cell r="I44" t="str">
            <v>NUEVO</v>
          </cell>
          <cell r="J44" t="str">
            <v>SITUACIONAL</v>
          </cell>
          <cell r="K44" t="str">
            <v>CAMARAS</v>
          </cell>
          <cell r="L44">
            <v>0</v>
          </cell>
          <cell r="M44">
            <v>6</v>
          </cell>
          <cell r="N44" t="str">
            <v>ANGELA ROJO BRAVO</v>
          </cell>
          <cell r="O44" t="str">
            <v>6.679.393-8</v>
          </cell>
          <cell r="P44">
            <v>0</v>
          </cell>
          <cell r="Q44" t="str">
            <v>LIDESEM LTDA</v>
          </cell>
          <cell r="R44" t="str">
            <v>JORGE CELIS</v>
          </cell>
          <cell r="S44">
            <v>7852500</v>
          </cell>
          <cell r="T44" t="str">
            <v>SI</v>
          </cell>
          <cell r="U44" t="str">
            <v>INCOMPLETO</v>
          </cell>
          <cell r="V44">
            <v>0</v>
          </cell>
          <cell r="W44">
            <v>0</v>
          </cell>
          <cell r="X44">
            <v>8000000</v>
          </cell>
          <cell r="Y44" t="str">
            <v>JORGE ESCALONA</v>
          </cell>
          <cell r="Z44" t="str">
            <v>Reducir los indices de delincuencia, victimización y minimizar los factores de riesgo en la población de esta junta de vecinos, a través de la instalación de un sistema autónomo de cámaras de televigilancia vecinal. 15 CÁMARAS</v>
          </cell>
          <cell r="AA44">
            <v>0.78</v>
          </cell>
          <cell r="AB44">
            <v>0</v>
          </cell>
          <cell r="AC44" t="str">
            <v>NO HAY INFORMACIÓN DE RENDICIÓN</v>
          </cell>
          <cell r="AD44">
            <v>75</v>
          </cell>
          <cell r="AE44">
            <v>100</v>
          </cell>
          <cell r="AF44">
            <v>100</v>
          </cell>
          <cell r="AG44">
            <v>0.09</v>
          </cell>
          <cell r="AH44">
            <v>100</v>
          </cell>
          <cell r="AI44">
            <v>100</v>
          </cell>
          <cell r="AJ44">
            <v>0.1</v>
          </cell>
          <cell r="AK44">
            <v>75</v>
          </cell>
          <cell r="AL44">
            <v>100</v>
          </cell>
          <cell r="AM44">
            <v>70</v>
          </cell>
          <cell r="AN44">
            <v>0.20250000000000001</v>
          </cell>
          <cell r="AO44">
            <v>70</v>
          </cell>
          <cell r="AP44">
            <v>0.17499999999999999</v>
          </cell>
          <cell r="AQ44">
            <v>75</v>
          </cell>
          <cell r="AR44">
            <v>3.7499999999999999E-2</v>
          </cell>
          <cell r="AS44">
            <v>50</v>
          </cell>
          <cell r="AT44">
            <v>2.5000000000000001E-2</v>
          </cell>
          <cell r="AU44">
            <v>100</v>
          </cell>
          <cell r="AV44">
            <v>0.05</v>
          </cell>
          <cell r="AW44">
            <v>100</v>
          </cell>
          <cell r="AX44">
            <v>0.1</v>
          </cell>
          <cell r="AY44">
            <v>0</v>
          </cell>
          <cell r="AZ44">
            <v>0</v>
          </cell>
          <cell r="BA44" t="str">
            <v xml:space="preserve">1. DE ADJUDICAR DEBE INCORPORAR PANTALLA O MONITOR DE LAS CAMARAS, LA CUAL DEBE QUEDAR EN PROPIEDAD DE LA INSTITUCIÓN.  
</v>
          </cell>
          <cell r="BB44">
            <v>0.78</v>
          </cell>
        </row>
        <row r="45">
          <cell r="B45">
            <v>53</v>
          </cell>
          <cell r="C45" t="str">
            <v>ALARMAS JANEQUEO</v>
          </cell>
          <cell r="D45" t="str">
            <v>JUNTA DE VECINOS JANEQUEO LA LONKO INVENCIBLE</v>
          </cell>
          <cell r="E45" t="str">
            <v>65.067.921-0</v>
          </cell>
          <cell r="F45">
            <v>8000000</v>
          </cell>
          <cell r="G45">
            <v>0</v>
          </cell>
          <cell r="H45" t="str">
            <v>IQUIQUE</v>
          </cell>
          <cell r="I45" t="str">
            <v>NUEVO</v>
          </cell>
          <cell r="J45" t="str">
            <v>SITUACIONAL</v>
          </cell>
          <cell r="K45" t="str">
            <v>ALARMAS</v>
          </cell>
          <cell r="L45">
            <v>0</v>
          </cell>
          <cell r="M45" t="str">
            <v>INGRESAR SOLO NUMERO DE CANTIDAD DE MESES A EJECUTAR</v>
          </cell>
          <cell r="N45" t="str">
            <v>MARCELA ALEJANDRA PORTO-CARRERO QUINTUL</v>
          </cell>
          <cell r="O45" t="str">
            <v>15.924.684-1</v>
          </cell>
          <cell r="P45">
            <v>0</v>
          </cell>
          <cell r="Q45" t="str">
            <v>LIDESEM LTDA</v>
          </cell>
          <cell r="R45" t="str">
            <v>JORGE CELIS</v>
          </cell>
          <cell r="S45">
            <v>7852500</v>
          </cell>
          <cell r="T45" t="str">
            <v>SI</v>
          </cell>
          <cell r="U45">
            <v>0</v>
          </cell>
          <cell r="V45">
            <v>0</v>
          </cell>
          <cell r="W45">
            <v>0</v>
          </cell>
          <cell r="X45">
            <v>0</v>
          </cell>
          <cell r="Y45" t="str">
            <v>MIGUEL REBORIDO</v>
          </cell>
          <cell r="Z45" t="str">
            <v>REDUCIR LOS INDICES DE DELINCUENCIA Y VICTIMIZACION MEDIANTE LA INSTALACION DE UN SISTEMA AUTONOMO DE ALARMAS COMUNITARIAS</v>
          </cell>
          <cell r="AA45">
            <v>0.52950000000000008</v>
          </cell>
          <cell r="AB45">
            <v>-7</v>
          </cell>
          <cell r="AC45" t="str">
            <v>NO CUMPLE CON RENDICIÓN</v>
          </cell>
          <cell r="AD45">
            <v>50</v>
          </cell>
          <cell r="AE45">
            <v>80</v>
          </cell>
          <cell r="AF45">
            <v>100</v>
          </cell>
          <cell r="AG45">
            <v>7.2000000000000008E-2</v>
          </cell>
          <cell r="AH45">
            <v>75</v>
          </cell>
          <cell r="AI45">
            <v>75</v>
          </cell>
          <cell r="AJ45">
            <v>7.4999999999999997E-2</v>
          </cell>
          <cell r="AK45">
            <v>75</v>
          </cell>
          <cell r="AL45">
            <v>70</v>
          </cell>
          <cell r="AM45">
            <v>70</v>
          </cell>
          <cell r="AN45">
            <v>0.18</v>
          </cell>
          <cell r="AO45">
            <v>70</v>
          </cell>
          <cell r="AP45">
            <v>0.17499999999999999</v>
          </cell>
          <cell r="AQ45">
            <v>75</v>
          </cell>
          <cell r="AR45">
            <v>3.7499999999999999E-2</v>
          </cell>
          <cell r="AS45">
            <v>50</v>
          </cell>
          <cell r="AT45">
            <v>2.5000000000000001E-2</v>
          </cell>
          <cell r="AU45">
            <v>70</v>
          </cell>
          <cell r="AV45">
            <v>3.5000000000000003E-2</v>
          </cell>
          <cell r="AW45">
            <v>0</v>
          </cell>
          <cell r="AX45">
            <v>0</v>
          </cell>
          <cell r="AY45">
            <v>0</v>
          </cell>
          <cell r="AZ45">
            <v>0</v>
          </cell>
          <cell r="BA45" t="str">
            <v xml:space="preserve">1. Adjuntar compromiso de las instituciones que realizarán capacitación en materia de prevención y Seguridad ciudadana. 
2. La carta de compromiso del equipo de trabajo ejecutor esta firmada de manera colectiva. ( una sola ) 
3. Presenta características similares al 65 en relación a cotizaciones y equipo ejecutor. </v>
          </cell>
          <cell r="BB45">
            <v>0.59950000000000003</v>
          </cell>
        </row>
        <row r="46">
          <cell r="B46">
            <v>54</v>
          </cell>
          <cell r="C46" t="str">
            <v>LUMINARIA DOMANASAN</v>
          </cell>
          <cell r="D46" t="str">
            <v>JUNTA DE VECINOS DOMANASAN</v>
          </cell>
          <cell r="E46" t="str">
            <v>65.021.916-3</v>
          </cell>
          <cell r="F46">
            <v>20000000</v>
          </cell>
          <cell r="G46" t="str">
            <v>CHEQUEAR CALCULO LUMINICO</v>
          </cell>
          <cell r="H46" t="str">
            <v>IQUIQUE</v>
          </cell>
          <cell r="I46" t="str">
            <v>NUEVO</v>
          </cell>
          <cell r="J46" t="str">
            <v>SITUACIONAL</v>
          </cell>
          <cell r="K46" t="str">
            <v>ILUMINACIÓN</v>
          </cell>
          <cell r="L46">
            <v>0</v>
          </cell>
          <cell r="M46" t="str">
            <v>INGRESAR SOLO NUMERO DE CANTIDAD DE MESES A EJECUTAR</v>
          </cell>
          <cell r="N46" t="str">
            <v>ROSA CELEDON</v>
          </cell>
          <cell r="O46" t="str">
            <v>10.028.436-7</v>
          </cell>
          <cell r="P46">
            <v>0</v>
          </cell>
          <cell r="Q46" t="str">
            <v>LIDESEM LTDA</v>
          </cell>
          <cell r="R46" t="str">
            <v>JORGE CELIS ARELLANO</v>
          </cell>
          <cell r="S46">
            <v>19800053</v>
          </cell>
          <cell r="T46" t="str">
            <v>SI</v>
          </cell>
          <cell r="U46">
            <v>0</v>
          </cell>
          <cell r="V46">
            <v>0</v>
          </cell>
          <cell r="W46">
            <v>0</v>
          </cell>
          <cell r="X46">
            <v>0</v>
          </cell>
          <cell r="Y46" t="str">
            <v>MIGUEL REBORIDO</v>
          </cell>
          <cell r="Z46" t="str">
            <v>REDUCIR LOS INDICES DE DELINCUENCIA Y VICTIMIZACION MEDIANTE LA INSTALACION DE UN SISTEMA DE ILUMINACION FOTOVOLTAICO IJNTEGRADO EN EL SECTOR DE LA JUNTA DE VECINOS DOMANASAN</v>
          </cell>
          <cell r="AA46">
            <v>0.59450000000000003</v>
          </cell>
          <cell r="AB46">
            <v>0</v>
          </cell>
          <cell r="AC46" t="str">
            <v>NO HAY INFORMACIÓN DE RENDICIÓN</v>
          </cell>
          <cell r="AD46">
            <v>0</v>
          </cell>
          <cell r="AE46">
            <v>80</v>
          </cell>
          <cell r="AF46">
            <v>100</v>
          </cell>
          <cell r="AG46">
            <v>5.2000000000000005E-2</v>
          </cell>
          <cell r="AH46">
            <v>75</v>
          </cell>
          <cell r="AI46">
            <v>75</v>
          </cell>
          <cell r="AJ46">
            <v>7.4999999999999997E-2</v>
          </cell>
          <cell r="AK46">
            <v>75</v>
          </cell>
          <cell r="AL46">
            <v>70</v>
          </cell>
          <cell r="AM46">
            <v>70</v>
          </cell>
          <cell r="AN46">
            <v>0.18</v>
          </cell>
          <cell r="AO46">
            <v>70</v>
          </cell>
          <cell r="AP46">
            <v>0.17499999999999999</v>
          </cell>
          <cell r="AQ46">
            <v>75</v>
          </cell>
          <cell r="AR46">
            <v>3.7499999999999999E-2</v>
          </cell>
          <cell r="AS46">
            <v>50</v>
          </cell>
          <cell r="AT46">
            <v>2.5000000000000001E-2</v>
          </cell>
          <cell r="AU46">
            <v>100</v>
          </cell>
          <cell r="AV46">
            <v>0.05</v>
          </cell>
          <cell r="AW46">
            <v>0</v>
          </cell>
          <cell r="AX46">
            <v>0</v>
          </cell>
          <cell r="AY46">
            <v>0</v>
          </cell>
          <cell r="AZ46">
            <v>0</v>
          </cell>
          <cell r="BA46" t="str">
            <v>1. Adjuntar compromiso de las instituciones que realizarán capacitación en materia de prevención y Seguridad ciudadana. 
2. La carta de compromiso del equipo de trabajo  esta firmada de manera colectiva. ( una sola ) mismo equipo ejecutor que el 65 y el 45</v>
          </cell>
          <cell r="BB46">
            <v>0.59450000000000003</v>
          </cell>
        </row>
        <row r="47">
          <cell r="B47">
            <v>55</v>
          </cell>
          <cell r="C47" t="str">
            <v>LUMINARIA LA TORTUGA TRES</v>
          </cell>
          <cell r="D47" t="str">
            <v>CONDOMINIO LA TORTUGA TERCERA ETAPA</v>
          </cell>
          <cell r="E47" t="str">
            <v>53.300.039-8</v>
          </cell>
          <cell r="F47">
            <v>20000000</v>
          </cell>
          <cell r="G47" t="str">
            <v>CHEQUEAR CALCULO LUMINICO</v>
          </cell>
          <cell r="H47" t="str">
            <v>IQUIQUE</v>
          </cell>
          <cell r="I47" t="str">
            <v>NUEVO</v>
          </cell>
          <cell r="J47" t="str">
            <v>SITUACIONAL</v>
          </cell>
          <cell r="K47" t="str">
            <v>ILUMINACIÓN</v>
          </cell>
          <cell r="L47">
            <v>0</v>
          </cell>
          <cell r="M47" t="str">
            <v>INGRESAR SOLO NUMERO DE CANTIDAD DE MESES A EJECUTAR</v>
          </cell>
          <cell r="N47" t="str">
            <v>MARIA ANGELICA IRENE CORREA HEINEMANN</v>
          </cell>
          <cell r="O47" t="str">
            <v>5.530.415-7</v>
          </cell>
          <cell r="P47">
            <v>0</v>
          </cell>
          <cell r="Q47" t="str">
            <v>LIDESEM LTDA</v>
          </cell>
          <cell r="R47" t="str">
            <v>JORGE CELIS ARELLANO</v>
          </cell>
          <cell r="S47">
            <v>19830</v>
          </cell>
          <cell r="T47" t="str">
            <v>SI</v>
          </cell>
          <cell r="U47">
            <v>0</v>
          </cell>
          <cell r="V47">
            <v>0</v>
          </cell>
          <cell r="W47">
            <v>0</v>
          </cell>
          <cell r="X47">
            <v>0</v>
          </cell>
          <cell r="Y47" t="str">
            <v>RENE LAMBERT</v>
          </cell>
          <cell r="Z47" t="str">
            <v>INSTALACION DE LUMINARIAS SOLARES EN EL SECTOR DEL CONDOMINIO LA TORTUGA TERCERA ETAPA</v>
          </cell>
          <cell r="AA47">
            <v>0.50549999999999995</v>
          </cell>
          <cell r="AB47">
            <v>0</v>
          </cell>
          <cell r="AC47" t="str">
            <v>NO HAY INFORMACIÓN DE RENDICIÓN</v>
          </cell>
          <cell r="AD47">
            <v>0</v>
          </cell>
          <cell r="AE47">
            <v>80</v>
          </cell>
          <cell r="AF47">
            <v>30</v>
          </cell>
          <cell r="AG47">
            <v>3.8000000000000006E-2</v>
          </cell>
          <cell r="AH47">
            <v>50</v>
          </cell>
          <cell r="AI47">
            <v>75</v>
          </cell>
          <cell r="AJ47">
            <v>0.06</v>
          </cell>
          <cell r="AK47">
            <v>75</v>
          </cell>
          <cell r="AL47">
            <v>30</v>
          </cell>
          <cell r="AM47">
            <v>30</v>
          </cell>
          <cell r="AN47">
            <v>0.12</v>
          </cell>
          <cell r="AO47">
            <v>30</v>
          </cell>
          <cell r="AP47">
            <v>7.4999999999999997E-2</v>
          </cell>
          <cell r="AQ47">
            <v>75</v>
          </cell>
          <cell r="AR47">
            <v>3.7499999999999999E-2</v>
          </cell>
          <cell r="AS47">
            <v>50</v>
          </cell>
          <cell r="AT47">
            <v>2.5000000000000001E-2</v>
          </cell>
          <cell r="AU47">
            <v>100</v>
          </cell>
          <cell r="AV47">
            <v>0.05</v>
          </cell>
          <cell r="AW47">
            <v>100</v>
          </cell>
          <cell r="AX47">
            <v>0.1</v>
          </cell>
          <cell r="AY47">
            <v>0</v>
          </cell>
          <cell r="AZ47">
            <v>0</v>
          </cell>
          <cell r="BA47" t="str">
            <v xml:space="preserve">1. toda la informacion entre la página 1 a la 15 muestra la misma que en proy 92 y 97  debiendo considerar que corresponden a barrios de iquique y otro alto hospicio, incluso el mismo numero de beneficiarios directos e indirectos lo que nos lleva a entender que no existe un estudio de la zona la cual se quiere intervenir.
2-listado de  beneficiario solo incluye a 20 personas, numero que no es coherentes con los declarados.                                                 
3- Información Técnica incorporada por la empresa es igual al proyecto 92-97.                                                             
4- en ocasiones menciona luminaria led de 60w y luego de 40w                               
5- la ficha de calculo luminico no se encuentra firmada solo muestra un menbrete de 2 personas ingenieros, no existiendo cv del primero y el segundo egresado el 2016, por lo cual no justifica experiencia                          
6-las especicifcaciones tecnicas suguieren distancia entre postes 20 a 25 mts y altura  4a6 mts no cumpliendose este punto en totalidad            
7- las luminarias serian puestas todas en las azoteas apor sobre los 6 pisos o 14 mts de altura.                                                                                                           
8- la distancia entre luminarias (4) por un frente consideran aprox. 50 a 60 mts y por otro las interiores 20 mts aprox. 
9. No incopora plan de mantenimiento.                                                                        </v>
          </cell>
          <cell r="BB47">
            <v>0.50549999999999995</v>
          </cell>
        </row>
        <row r="48">
          <cell r="B48">
            <v>56</v>
          </cell>
          <cell r="C48" t="str">
            <v>CAMARAS TORTUGAS 1</v>
          </cell>
          <cell r="D48" t="str">
            <v>CONDOMINIO LA TORTUGA 1</v>
          </cell>
          <cell r="E48" t="str">
            <v>65.314.560-8</v>
          </cell>
          <cell r="F48">
            <v>8000000</v>
          </cell>
          <cell r="G48" t="str">
            <v>ANEXO 23 SIN REQUERIMIENTOS TECNICOS PERTENECIENTES A ALTO HOSPICIO</v>
          </cell>
          <cell r="H48" t="str">
            <v>IQUIQUE</v>
          </cell>
          <cell r="I48" t="str">
            <v>NUEVO</v>
          </cell>
          <cell r="J48" t="str">
            <v>SITUACIONAL</v>
          </cell>
          <cell r="K48" t="str">
            <v>CAMARAS</v>
          </cell>
          <cell r="L48">
            <v>0</v>
          </cell>
          <cell r="M48">
            <v>6</v>
          </cell>
          <cell r="N48" t="str">
            <v>PATRICIA PUENTES VALDEVENITO</v>
          </cell>
          <cell r="O48" t="str">
            <v>11.789.800-8</v>
          </cell>
          <cell r="P48">
            <v>0</v>
          </cell>
          <cell r="Q48" t="str">
            <v>LIDESEM LTDA</v>
          </cell>
          <cell r="R48" t="str">
            <v>JORGE CELIS ARELLANO</v>
          </cell>
          <cell r="S48">
            <v>7852500</v>
          </cell>
          <cell r="T48" t="str">
            <v>SI</v>
          </cell>
          <cell r="U48" t="str">
            <v>INCOMPLETO</v>
          </cell>
          <cell r="V48">
            <v>0</v>
          </cell>
          <cell r="W48">
            <v>0</v>
          </cell>
          <cell r="X48">
            <v>8000000</v>
          </cell>
          <cell r="Y48" t="str">
            <v>JORGE ESCALONA</v>
          </cell>
          <cell r="Z48" t="str">
            <v>Reducir los indices de delincuencia, victimización y minimizar los factores de riesgo en la población de esta junta de vecinos, a través de la instalación de un sistema autónomo de cámaras de televigilancia vecinal. 15 CÁMARAS</v>
          </cell>
          <cell r="AA48">
            <v>0.78</v>
          </cell>
          <cell r="AB48">
            <v>0</v>
          </cell>
          <cell r="AC48" t="str">
            <v>NO HAY INFORMACIÓN DE RENDICIÓN</v>
          </cell>
          <cell r="AD48">
            <v>75</v>
          </cell>
          <cell r="AE48">
            <v>100</v>
          </cell>
          <cell r="AF48">
            <v>100</v>
          </cell>
          <cell r="AG48">
            <v>0.09</v>
          </cell>
          <cell r="AH48">
            <v>100</v>
          </cell>
          <cell r="AI48">
            <v>100</v>
          </cell>
          <cell r="AJ48">
            <v>0.1</v>
          </cell>
          <cell r="AK48">
            <v>75</v>
          </cell>
          <cell r="AL48">
            <v>100</v>
          </cell>
          <cell r="AM48">
            <v>70</v>
          </cell>
          <cell r="AN48">
            <v>0.20250000000000001</v>
          </cell>
          <cell r="AO48">
            <v>70</v>
          </cell>
          <cell r="AP48">
            <v>0.17499999999999999</v>
          </cell>
          <cell r="AQ48">
            <v>75</v>
          </cell>
          <cell r="AR48">
            <v>3.7499999999999999E-2</v>
          </cell>
          <cell r="AS48">
            <v>50</v>
          </cell>
          <cell r="AT48">
            <v>2.5000000000000001E-2</v>
          </cell>
          <cell r="AU48">
            <v>100</v>
          </cell>
          <cell r="AV48">
            <v>0.05</v>
          </cell>
          <cell r="AW48">
            <v>100</v>
          </cell>
          <cell r="AX48">
            <v>0.1</v>
          </cell>
          <cell r="AY48">
            <v>0</v>
          </cell>
          <cell r="AZ48">
            <v>0</v>
          </cell>
          <cell r="BA48" t="str">
            <v xml:space="preserve">1. DE ADJUDICAR DEBE INCORPORAR PANTALLA O MONITOR DE LAS CAMARAS, LA CUAL DEBE QUEDAR EN PROPIEDAD DE LA INSTITUCIÓN.  
</v>
          </cell>
          <cell r="BB48">
            <v>0.78</v>
          </cell>
        </row>
        <row r="49">
          <cell r="B49">
            <v>57</v>
          </cell>
          <cell r="C49" t="str">
            <v>CAMARAS ALIANZA</v>
          </cell>
          <cell r="D49" t="str">
            <v>JUNTA DE VECINOS ALIANZA</v>
          </cell>
          <cell r="E49" t="str">
            <v>75.963.010-6</v>
          </cell>
          <cell r="F49">
            <v>8000000</v>
          </cell>
          <cell r="G49" t="str">
            <v>ANEXO 23 SIN REQUERIMIENTOS TECNICOS PERTENECIENTES A ALTO HOSPICIO</v>
          </cell>
          <cell r="H49" t="str">
            <v>IQUIQUE</v>
          </cell>
          <cell r="I49" t="str">
            <v>NUEVO</v>
          </cell>
          <cell r="J49" t="str">
            <v>SITUACIONAL</v>
          </cell>
          <cell r="K49" t="str">
            <v>CAMARAS</v>
          </cell>
          <cell r="L49">
            <v>0</v>
          </cell>
          <cell r="M49" t="str">
            <v>INGRESAR SOLO NUMERO DE CANTIDAD DE MESES A EJECUTAR</v>
          </cell>
          <cell r="N49" t="str">
            <v>AGUSTIN AMAS PEREZ</v>
          </cell>
          <cell r="O49" t="str">
            <v>5.488.655-1</v>
          </cell>
          <cell r="P49">
            <v>0</v>
          </cell>
          <cell r="Q49" t="str">
            <v>LIDESEM LTDA</v>
          </cell>
          <cell r="R49" t="str">
            <v>JORGE CELIS ARELLANO</v>
          </cell>
          <cell r="S49">
            <v>7852500</v>
          </cell>
          <cell r="T49" t="str">
            <v>SI</v>
          </cell>
          <cell r="U49" t="str">
            <v>INCOMPLETO</v>
          </cell>
          <cell r="V49">
            <v>0</v>
          </cell>
          <cell r="W49">
            <v>0</v>
          </cell>
          <cell r="X49">
            <v>8000000</v>
          </cell>
          <cell r="Y49" t="str">
            <v>JORGE ESCALONA</v>
          </cell>
          <cell r="Z49" t="str">
            <v>INSTALACION DE LUMINARIAS SOLARES EN EL ENTORNO INMEDIATO AL CESFAM AGUIRRE</v>
          </cell>
          <cell r="AA49">
            <v>0.71</v>
          </cell>
          <cell r="AB49">
            <v>-7</v>
          </cell>
          <cell r="AC49" t="str">
            <v>NO CUMPLE CON RENDICIÓN</v>
          </cell>
          <cell r="AD49">
            <v>75</v>
          </cell>
          <cell r="AE49">
            <v>100</v>
          </cell>
          <cell r="AF49">
            <v>100</v>
          </cell>
          <cell r="AG49">
            <v>0.09</v>
          </cell>
          <cell r="AH49">
            <v>100</v>
          </cell>
          <cell r="AI49">
            <v>100</v>
          </cell>
          <cell r="AJ49">
            <v>0.1</v>
          </cell>
          <cell r="AK49">
            <v>100</v>
          </cell>
          <cell r="AL49">
            <v>100</v>
          </cell>
          <cell r="AM49">
            <v>70</v>
          </cell>
          <cell r="AN49">
            <v>0.22750000000000001</v>
          </cell>
          <cell r="AO49">
            <v>100</v>
          </cell>
          <cell r="AP49">
            <v>0.25</v>
          </cell>
          <cell r="AQ49">
            <v>75</v>
          </cell>
          <cell r="AR49">
            <v>3.7499999999999999E-2</v>
          </cell>
          <cell r="AS49">
            <v>50</v>
          </cell>
          <cell r="AT49">
            <v>2.5000000000000001E-2</v>
          </cell>
          <cell r="AU49">
            <v>100</v>
          </cell>
          <cell r="AV49">
            <v>0.05</v>
          </cell>
          <cell r="AW49">
            <v>0</v>
          </cell>
          <cell r="AX49">
            <v>0</v>
          </cell>
          <cell r="AY49">
            <v>0</v>
          </cell>
          <cell r="AZ49">
            <v>0</v>
          </cell>
          <cell r="BA49" t="str">
            <v xml:space="preserve">1. DE ADJUDICAR DEBE INCORPORAR PANTALLA O MONITOR DE LAS CAMARAS, LA CUAL DEBE QUEDAR EN PROPIEDAD DE LA INSTITUCIÓN.  
</v>
          </cell>
          <cell r="BB49">
            <v>0.78</v>
          </cell>
        </row>
        <row r="50">
          <cell r="B50">
            <v>59</v>
          </cell>
          <cell r="C50" t="str">
            <v>CAMARAS 13 DE JUNIO</v>
          </cell>
          <cell r="D50" t="str">
            <v>JUNTA VECINAL 13 DE JUNIO ALTO HOSPICIO</v>
          </cell>
          <cell r="E50" t="str">
            <v>72.566.100-2</v>
          </cell>
          <cell r="F50">
            <v>8000000</v>
          </cell>
          <cell r="G50" t="str">
            <v>ANEXO 23 SIN REQUERIMIENTOS TECNICOS PERTENECIENTES A ALTO HOSPICIO</v>
          </cell>
          <cell r="H50" t="str">
            <v>IQUIQUE</v>
          </cell>
          <cell r="I50" t="str">
            <v>NUEVO</v>
          </cell>
          <cell r="J50" t="str">
            <v>SITUACIONAL</v>
          </cell>
          <cell r="K50" t="str">
            <v>CAMARAS</v>
          </cell>
          <cell r="L50">
            <v>0</v>
          </cell>
          <cell r="M50">
            <v>6</v>
          </cell>
          <cell r="N50" t="str">
            <v>OSCAR NAVARRO GALLARDO</v>
          </cell>
          <cell r="O50" t="str">
            <v>9.021.083-1</v>
          </cell>
          <cell r="P50">
            <v>0</v>
          </cell>
          <cell r="Q50" t="str">
            <v>LIDESEM LTDA</v>
          </cell>
          <cell r="R50" t="str">
            <v>JORGE CELIS ARELLANO</v>
          </cell>
          <cell r="S50">
            <v>7852500</v>
          </cell>
          <cell r="T50" t="str">
            <v>SI</v>
          </cell>
          <cell r="U50" t="str">
            <v>INCOMPLETO</v>
          </cell>
          <cell r="V50">
            <v>0</v>
          </cell>
          <cell r="W50">
            <v>0</v>
          </cell>
          <cell r="X50">
            <v>8000000</v>
          </cell>
          <cell r="Y50" t="str">
            <v>JORGE ESCALONA</v>
          </cell>
          <cell r="Z50" t="str">
            <v>Reducir los indices de delincuencia, victimización y minimizar los factores de riesgo en la población de esta junta de vecinos, a través de la instalación de un sistema autónomo de cámaras de televigilancia vecinal. 15 CÁMARAS</v>
          </cell>
          <cell r="AA50">
            <v>0.78</v>
          </cell>
          <cell r="AB50">
            <v>0</v>
          </cell>
          <cell r="AC50" t="str">
            <v>NO HAY INFORMACIÓN DE RENDICIÓN</v>
          </cell>
          <cell r="AD50">
            <v>75</v>
          </cell>
          <cell r="AE50">
            <v>100</v>
          </cell>
          <cell r="AF50">
            <v>100</v>
          </cell>
          <cell r="AG50">
            <v>0.09</v>
          </cell>
          <cell r="AH50">
            <v>100</v>
          </cell>
          <cell r="AI50">
            <v>100</v>
          </cell>
          <cell r="AJ50">
            <v>0.1</v>
          </cell>
          <cell r="AK50">
            <v>75</v>
          </cell>
          <cell r="AL50">
            <v>100</v>
          </cell>
          <cell r="AM50">
            <v>70</v>
          </cell>
          <cell r="AN50">
            <v>0.20250000000000001</v>
          </cell>
          <cell r="AO50">
            <v>70</v>
          </cell>
          <cell r="AP50">
            <v>0.17499999999999999</v>
          </cell>
          <cell r="AQ50">
            <v>75</v>
          </cell>
          <cell r="AR50">
            <v>3.7499999999999999E-2</v>
          </cell>
          <cell r="AS50">
            <v>50</v>
          </cell>
          <cell r="AT50">
            <v>2.5000000000000001E-2</v>
          </cell>
          <cell r="AU50">
            <v>100</v>
          </cell>
          <cell r="AV50">
            <v>0.05</v>
          </cell>
          <cell r="AW50">
            <v>100</v>
          </cell>
          <cell r="AX50">
            <v>0.1</v>
          </cell>
          <cell r="AY50">
            <v>0</v>
          </cell>
          <cell r="AZ50">
            <v>0</v>
          </cell>
          <cell r="BA50" t="str">
            <v xml:space="preserve">1. DE ADJUDICAR DEBE INCORPORAR PANTALLA O MONITOR DE LAS CAMARAS, LA CUAL DEBE QUEDAR EN PROPIEDAD DE LA INSTITUCIÓN.  
</v>
          </cell>
          <cell r="BB50">
            <v>0.78</v>
          </cell>
        </row>
        <row r="51">
          <cell r="B51">
            <v>60</v>
          </cell>
          <cell r="C51" t="str">
            <v>CAMRAS EL MIRADOR</v>
          </cell>
          <cell r="D51" t="str">
            <v>JUNTA DE VECINOS EL MIRADOR</v>
          </cell>
          <cell r="E51" t="str">
            <v>65.515.470-1</v>
          </cell>
          <cell r="F51">
            <v>8000000</v>
          </cell>
          <cell r="G51" t="str">
            <v>ANEXO 23 SIN REQUERIMIENTOS TECNICOS PERTENECIENTES A ALTO HOSPICIO</v>
          </cell>
          <cell r="H51" t="str">
            <v>IQUIQUE</v>
          </cell>
          <cell r="I51" t="str">
            <v>NUEVO</v>
          </cell>
          <cell r="J51" t="str">
            <v>SITUACIONAL</v>
          </cell>
          <cell r="K51" t="str">
            <v>CAMARAS</v>
          </cell>
          <cell r="L51">
            <v>0</v>
          </cell>
          <cell r="M51">
            <v>6</v>
          </cell>
          <cell r="N51" t="str">
            <v>ALICIA PASTEN AHUMADA</v>
          </cell>
          <cell r="O51" t="str">
            <v>8.444.911-3</v>
          </cell>
          <cell r="P51">
            <v>0</v>
          </cell>
          <cell r="Q51" t="str">
            <v>LIDESEM LTDA</v>
          </cell>
          <cell r="R51" t="str">
            <v>JORGE CELIS ARELLANO</v>
          </cell>
          <cell r="S51">
            <v>7852500</v>
          </cell>
          <cell r="T51" t="str">
            <v>SI</v>
          </cell>
          <cell r="U51" t="str">
            <v>INCOMPLETO</v>
          </cell>
          <cell r="V51">
            <v>0</v>
          </cell>
          <cell r="W51">
            <v>0</v>
          </cell>
          <cell r="X51">
            <v>8000000</v>
          </cell>
          <cell r="Y51" t="str">
            <v>JORGE ESCALONA</v>
          </cell>
          <cell r="Z51" t="str">
            <v>Reducir los indices de delincuencia, victimización y minimizar los factores de riesgo en la población de esta junta de vecinos, a través de la instalación de un sistema autónomo de cámaras de televigilancia vecinal. 15 CÁMARAS</v>
          </cell>
          <cell r="AA51">
            <v>0.71</v>
          </cell>
          <cell r="AB51">
            <v>-7</v>
          </cell>
          <cell r="AC51" t="str">
            <v>NO CUMPLE CON RENDICIÓN</v>
          </cell>
          <cell r="AD51">
            <v>75</v>
          </cell>
          <cell r="AE51">
            <v>100</v>
          </cell>
          <cell r="AF51">
            <v>100</v>
          </cell>
          <cell r="AG51">
            <v>0.09</v>
          </cell>
          <cell r="AH51">
            <v>100</v>
          </cell>
          <cell r="AI51">
            <v>100</v>
          </cell>
          <cell r="AJ51">
            <v>0.1</v>
          </cell>
          <cell r="AK51">
            <v>75</v>
          </cell>
          <cell r="AL51">
            <v>100</v>
          </cell>
          <cell r="AM51">
            <v>70</v>
          </cell>
          <cell r="AN51">
            <v>0.20250000000000001</v>
          </cell>
          <cell r="AO51">
            <v>70</v>
          </cell>
          <cell r="AP51">
            <v>0.17499999999999999</v>
          </cell>
          <cell r="AQ51">
            <v>75</v>
          </cell>
          <cell r="AR51">
            <v>3.7499999999999999E-2</v>
          </cell>
          <cell r="AS51">
            <v>50</v>
          </cell>
          <cell r="AT51">
            <v>2.5000000000000001E-2</v>
          </cell>
          <cell r="AU51">
            <v>100</v>
          </cell>
          <cell r="AV51">
            <v>0.05</v>
          </cell>
          <cell r="AW51">
            <v>100</v>
          </cell>
          <cell r="AX51">
            <v>0.1</v>
          </cell>
          <cell r="AY51">
            <v>0</v>
          </cell>
          <cell r="AZ51">
            <v>0</v>
          </cell>
          <cell r="BA51" t="str">
            <v xml:space="preserve">1. DE ADJUDICAR DEBE INCORPORAR PANTALLA O MONITOR DE LAS CAMARAS, LA CUAL DEBE QUEDAR EN PROPIEDAD DE LA INSTITUCIÓN.  
</v>
          </cell>
          <cell r="BB51">
            <v>0.78</v>
          </cell>
        </row>
        <row r="52">
          <cell r="B52">
            <v>61</v>
          </cell>
          <cell r="C52" t="str">
            <v>LUMINARIA LA UNION HACE LA FUERZA</v>
          </cell>
          <cell r="D52" t="str">
            <v>JUNTA DE VECINOS LA UNION HACE LA FUERZA</v>
          </cell>
          <cell r="E52" t="str">
            <v>65.031.625-8</v>
          </cell>
          <cell r="F52">
            <v>20000000</v>
          </cell>
          <cell r="G52" t="str">
            <v>CHEQUEAR CALCULO LUMINICO</v>
          </cell>
          <cell r="H52" t="str">
            <v>IQUIQUE</v>
          </cell>
          <cell r="I52" t="str">
            <v>NUEVO</v>
          </cell>
          <cell r="J52" t="str">
            <v>SITUACIONAL</v>
          </cell>
          <cell r="K52" t="str">
            <v>ILUMINACIÓN</v>
          </cell>
          <cell r="L52">
            <v>0</v>
          </cell>
          <cell r="M52" t="str">
            <v>INGRESAR SOLO NUMERO DE CANTIDAD DE MESES A EJECUTAR</v>
          </cell>
          <cell r="N52" t="str">
            <v>ESTELINDA ZUÑIGA MORALES</v>
          </cell>
          <cell r="O52" t="str">
            <v>6.080.685-3</v>
          </cell>
          <cell r="P52">
            <v>0</v>
          </cell>
          <cell r="Q52" t="str">
            <v>LIDESEM LTDA</v>
          </cell>
          <cell r="R52" t="str">
            <v>JORGE CELIS ARELLANO</v>
          </cell>
          <cell r="S52">
            <v>19800053</v>
          </cell>
          <cell r="T52" t="str">
            <v>SI</v>
          </cell>
          <cell r="U52">
            <v>0</v>
          </cell>
          <cell r="V52">
            <v>0</v>
          </cell>
          <cell r="W52">
            <v>0</v>
          </cell>
          <cell r="X52">
            <v>0</v>
          </cell>
          <cell r="Y52" t="str">
            <v>MIGUEL REBORIDO</v>
          </cell>
          <cell r="Z52" t="str">
            <v>INSTALACION DE UN SISTEMA DE ILUMINACION FOTOVOLTAICO INTEGRADO EN EL SECTOR DE LA JUNTA DE VECINOS LA UNION HACE LA FUERZA</v>
          </cell>
          <cell r="AA52">
            <v>0.52449999999999997</v>
          </cell>
          <cell r="AB52">
            <v>-7</v>
          </cell>
          <cell r="AC52" t="str">
            <v>NO CUMPLE CON RENDICIÓN</v>
          </cell>
          <cell r="AD52">
            <v>0</v>
          </cell>
          <cell r="AE52">
            <v>80</v>
          </cell>
          <cell r="AF52">
            <v>100</v>
          </cell>
          <cell r="AG52">
            <v>5.2000000000000005E-2</v>
          </cell>
          <cell r="AH52">
            <v>75</v>
          </cell>
          <cell r="AI52">
            <v>75</v>
          </cell>
          <cell r="AJ52">
            <v>7.4999999999999997E-2</v>
          </cell>
          <cell r="AK52">
            <v>75</v>
          </cell>
          <cell r="AL52">
            <v>70</v>
          </cell>
          <cell r="AM52">
            <v>70</v>
          </cell>
          <cell r="AN52">
            <v>0.18</v>
          </cell>
          <cell r="AO52">
            <v>70</v>
          </cell>
          <cell r="AP52">
            <v>0.17499999999999999</v>
          </cell>
          <cell r="AQ52">
            <v>75</v>
          </cell>
          <cell r="AR52">
            <v>3.7499999999999999E-2</v>
          </cell>
          <cell r="AS52">
            <v>50</v>
          </cell>
          <cell r="AT52">
            <v>2.5000000000000001E-2</v>
          </cell>
          <cell r="AU52">
            <v>100</v>
          </cell>
          <cell r="AV52">
            <v>0.05</v>
          </cell>
          <cell r="AW52">
            <v>0</v>
          </cell>
          <cell r="AX52">
            <v>0</v>
          </cell>
          <cell r="AY52">
            <v>0</v>
          </cell>
          <cell r="AZ52">
            <v>0</v>
          </cell>
          <cell r="BA52" t="str">
            <v xml:space="preserve">1. Adjuntar compromiso de las instituciones que realizarán capacitación en materia de prevención y Seguridad ciudadana. 
2. La carta de compromiso del equipo de trabajo  está firmada de manera colectiva. ( una sola ) mismo equipo ejecutor que el 45 , 54 y 65. </v>
          </cell>
          <cell r="BB52">
            <v>0.59450000000000003</v>
          </cell>
        </row>
        <row r="53">
          <cell r="B53">
            <v>62</v>
          </cell>
          <cell r="C53" t="str">
            <v>CAMARAS GENESIS</v>
          </cell>
          <cell r="D53" t="str">
            <v>JUNTA DE VECINOS GENESIS</v>
          </cell>
          <cell r="E53" t="str">
            <v>56.070.180-2</v>
          </cell>
          <cell r="F53">
            <v>8000000</v>
          </cell>
          <cell r="G53" t="str">
            <v>ANEXO 23 SIN REQUERIMIENTOS TECNICOS PERTENECIENTES A ALTO HOSPICIO</v>
          </cell>
          <cell r="H53" t="str">
            <v>IQUIQUE</v>
          </cell>
          <cell r="I53" t="str">
            <v>NUEVO</v>
          </cell>
          <cell r="J53" t="str">
            <v>SITUACIONAL</v>
          </cell>
          <cell r="K53" t="str">
            <v>CAMARAS</v>
          </cell>
          <cell r="L53">
            <v>0</v>
          </cell>
          <cell r="M53">
            <v>6</v>
          </cell>
          <cell r="N53" t="str">
            <v>ALEJANDRA GUTIERREZ VASALLO</v>
          </cell>
          <cell r="O53" t="str">
            <v>10.588.018-9</v>
          </cell>
          <cell r="P53">
            <v>0</v>
          </cell>
          <cell r="Q53" t="str">
            <v>LIDESEM LTDA</v>
          </cell>
          <cell r="R53" t="str">
            <v>JORGE CELIS ARELLANO</v>
          </cell>
          <cell r="S53">
            <v>7852500</v>
          </cell>
          <cell r="T53" t="str">
            <v>SI</v>
          </cell>
          <cell r="U53" t="str">
            <v>INCOMPLETO</v>
          </cell>
          <cell r="V53">
            <v>0</v>
          </cell>
          <cell r="W53">
            <v>0</v>
          </cell>
          <cell r="X53">
            <v>8000000</v>
          </cell>
          <cell r="Y53" t="str">
            <v>JORGE ESCALONA</v>
          </cell>
          <cell r="Z53" t="str">
            <v>Reducir los indices de delincuencia, victimización y minimizar los factores de riesgo en la población de esta junta de vecinos, a través de la instalación de un sistema autónomo de cámaras de televigilancia vecinal. 15 CÁMARAS</v>
          </cell>
          <cell r="AA53">
            <v>0.78</v>
          </cell>
          <cell r="AB53">
            <v>0</v>
          </cell>
          <cell r="AC53" t="str">
            <v>NO HAY INFORMACIÓN DE RENDICIÓN</v>
          </cell>
          <cell r="AD53">
            <v>75</v>
          </cell>
          <cell r="AE53">
            <v>100</v>
          </cell>
          <cell r="AF53">
            <v>100</v>
          </cell>
          <cell r="AG53">
            <v>0.09</v>
          </cell>
          <cell r="AH53">
            <v>100</v>
          </cell>
          <cell r="AI53">
            <v>100</v>
          </cell>
          <cell r="AJ53">
            <v>0.1</v>
          </cell>
          <cell r="AK53">
            <v>75</v>
          </cell>
          <cell r="AL53">
            <v>100</v>
          </cell>
          <cell r="AM53">
            <v>70</v>
          </cell>
          <cell r="AN53">
            <v>0.20250000000000001</v>
          </cell>
          <cell r="AO53">
            <v>70</v>
          </cell>
          <cell r="AP53">
            <v>0.17499999999999999</v>
          </cell>
          <cell r="AQ53">
            <v>75</v>
          </cell>
          <cell r="AR53">
            <v>3.7499999999999999E-2</v>
          </cell>
          <cell r="AS53">
            <v>50</v>
          </cell>
          <cell r="AT53">
            <v>2.5000000000000001E-2</v>
          </cell>
          <cell r="AU53">
            <v>100</v>
          </cell>
          <cell r="AV53">
            <v>0.05</v>
          </cell>
          <cell r="AW53">
            <v>100</v>
          </cell>
          <cell r="AX53">
            <v>0.1</v>
          </cell>
          <cell r="AY53">
            <v>0</v>
          </cell>
          <cell r="AZ53">
            <v>0</v>
          </cell>
          <cell r="BA53" t="str">
            <v xml:space="preserve">1. DE ADJUDICAR DEBE INCORPORAR PANTALLA O MONITOR DE LAS CAMARAS, LA CUAL DEBE QUEDAR EN PROPIEDAD DE LA INSTITUCIÓN.  
</v>
          </cell>
          <cell r="BB53">
            <v>0.78</v>
          </cell>
        </row>
        <row r="54">
          <cell r="B54">
            <v>63</v>
          </cell>
          <cell r="C54" t="str">
            <v>CAMARAS MUJERES DEL FUTURO</v>
          </cell>
          <cell r="D54" t="str">
            <v>JUNTA DE VECINOS MUJERES DEL FUTURO</v>
          </cell>
          <cell r="E54" t="str">
            <v>65.049.856-9</v>
          </cell>
          <cell r="F54">
            <v>8000000</v>
          </cell>
          <cell r="G54" t="str">
            <v>ANEXO 23 SIN REQUERIMIENTOS TECNICOS PERTENECIENTES A ALTO HOSPICIO</v>
          </cell>
          <cell r="H54" t="str">
            <v>IQUIQUE</v>
          </cell>
          <cell r="I54" t="str">
            <v>NUEVO</v>
          </cell>
          <cell r="J54" t="str">
            <v>SITUACIONAL</v>
          </cell>
          <cell r="K54" t="str">
            <v>CAMARAS</v>
          </cell>
          <cell r="L54">
            <v>0</v>
          </cell>
          <cell r="M54">
            <v>6</v>
          </cell>
          <cell r="N54" t="str">
            <v>BRISELDA PALACIOS RIOS</v>
          </cell>
          <cell r="O54" t="str">
            <v>10.599.574-1</v>
          </cell>
          <cell r="P54">
            <v>0</v>
          </cell>
          <cell r="Q54" t="str">
            <v>LIDESEM LTDA</v>
          </cell>
          <cell r="R54" t="str">
            <v>JORGE CELIS ARELLANO</v>
          </cell>
          <cell r="S54">
            <v>7852500</v>
          </cell>
          <cell r="T54" t="str">
            <v>SI</v>
          </cell>
          <cell r="U54" t="str">
            <v>INCOMPLETO</v>
          </cell>
          <cell r="V54">
            <v>0</v>
          </cell>
          <cell r="W54">
            <v>0</v>
          </cell>
          <cell r="X54">
            <v>8000000</v>
          </cell>
          <cell r="Y54" t="str">
            <v>JORGE ESCALONA</v>
          </cell>
          <cell r="Z54" t="str">
            <v>Reducir los indices de delincuencia, victimización y minimizar los factores de riesgo en la población de esta junta de vecinos, a través de la instalación de un sistema autónomo de cámaras de televigilancia vecinal. 15 CÁMARAS</v>
          </cell>
          <cell r="AA54">
            <v>0.71</v>
          </cell>
          <cell r="AB54">
            <v>-7</v>
          </cell>
          <cell r="AC54" t="str">
            <v>NO CUMPLE CON RENDICIÓN</v>
          </cell>
          <cell r="AD54">
            <v>75</v>
          </cell>
          <cell r="AE54">
            <v>100</v>
          </cell>
          <cell r="AF54">
            <v>100</v>
          </cell>
          <cell r="AG54">
            <v>0.09</v>
          </cell>
          <cell r="AH54">
            <v>100</v>
          </cell>
          <cell r="AI54">
            <v>100</v>
          </cell>
          <cell r="AJ54">
            <v>0.1</v>
          </cell>
          <cell r="AK54">
            <v>100</v>
          </cell>
          <cell r="AL54">
            <v>100</v>
          </cell>
          <cell r="AM54">
            <v>70</v>
          </cell>
          <cell r="AN54">
            <v>0.22750000000000001</v>
          </cell>
          <cell r="AO54">
            <v>100</v>
          </cell>
          <cell r="AP54">
            <v>0.25</v>
          </cell>
          <cell r="AQ54">
            <v>75</v>
          </cell>
          <cell r="AR54">
            <v>3.7499999999999999E-2</v>
          </cell>
          <cell r="AS54">
            <v>50</v>
          </cell>
          <cell r="AT54">
            <v>2.5000000000000001E-2</v>
          </cell>
          <cell r="AU54">
            <v>100</v>
          </cell>
          <cell r="AV54">
            <v>0.05</v>
          </cell>
          <cell r="AW54">
            <v>0</v>
          </cell>
          <cell r="AX54">
            <v>0</v>
          </cell>
          <cell r="AY54">
            <v>0</v>
          </cell>
          <cell r="AZ54">
            <v>0</v>
          </cell>
          <cell r="BA54" t="str">
            <v xml:space="preserve">1. DE ADJUDICAR DEBE INCORPORAR PANTALLA O MONITOR DE LAS CAMARAS, LA CUAL DEBE QUEDAR EN PROPIEDAD DE LA INSTITUCIÓN.  
</v>
          </cell>
          <cell r="BB54">
            <v>0.78</v>
          </cell>
        </row>
        <row r="55">
          <cell r="B55">
            <v>65</v>
          </cell>
          <cell r="C55" t="str">
            <v>ALARMAS JOSE MIGUEL CARRERA</v>
          </cell>
          <cell r="D55" t="str">
            <v>JUNTA DE VECINOS JOSE MIGUEL CARRERA Nº16</v>
          </cell>
          <cell r="E55" t="str">
            <v>65.137.140-6</v>
          </cell>
          <cell r="F55">
            <v>8000000</v>
          </cell>
          <cell r="G55">
            <v>0</v>
          </cell>
          <cell r="H55" t="str">
            <v>IQUIQUE</v>
          </cell>
          <cell r="I55" t="str">
            <v>NUEVO</v>
          </cell>
          <cell r="J55" t="str">
            <v>SITUACIONAL</v>
          </cell>
          <cell r="K55" t="str">
            <v>ALARMAS</v>
          </cell>
          <cell r="L55">
            <v>0</v>
          </cell>
          <cell r="M55" t="str">
            <v>INGRESAR SOLO NUMERO DE CANTIDAD DE MESES A EJECUTAR</v>
          </cell>
          <cell r="N55" t="str">
            <v>YASMIN FABIOLA ZAMORA MIRANDA</v>
          </cell>
          <cell r="O55" t="str">
            <v>11.136.515-6</v>
          </cell>
          <cell r="P55">
            <v>0</v>
          </cell>
          <cell r="Q55" t="str">
            <v>LIDESEM LTDA</v>
          </cell>
          <cell r="R55" t="str">
            <v>JORGE CELIS</v>
          </cell>
          <cell r="S55">
            <v>7852500</v>
          </cell>
          <cell r="T55" t="str">
            <v>SI</v>
          </cell>
          <cell r="U55">
            <v>0</v>
          </cell>
          <cell r="V55">
            <v>0</v>
          </cell>
          <cell r="W55">
            <v>0</v>
          </cell>
          <cell r="X55">
            <v>8000000</v>
          </cell>
          <cell r="Y55" t="str">
            <v>MIGUEL REBORIDO</v>
          </cell>
          <cell r="Z55" t="str">
            <v>INSTALACION DE UN SISTEMA AUTONOMO DE ALARMAS COMUNITARIAS EN EL SECTOR DE LA JUNTA DE VECINOS JOSE MIGUEL CARRERA N°16</v>
          </cell>
          <cell r="AA55">
            <v>0.70950000000000002</v>
          </cell>
          <cell r="AB55">
            <v>0</v>
          </cell>
          <cell r="AC55" t="str">
            <v>NO HAY INFORMACIÓN DE RENDICIÓN</v>
          </cell>
          <cell r="AD55">
            <v>75</v>
          </cell>
          <cell r="AE55">
            <v>80</v>
          </cell>
          <cell r="AF55">
            <v>100</v>
          </cell>
          <cell r="AG55">
            <v>8.199999999999999E-2</v>
          </cell>
          <cell r="AH55">
            <v>75</v>
          </cell>
          <cell r="AI55">
            <v>75</v>
          </cell>
          <cell r="AJ55">
            <v>7.4999999999999997E-2</v>
          </cell>
          <cell r="AK55">
            <v>75</v>
          </cell>
          <cell r="AL55">
            <v>70</v>
          </cell>
          <cell r="AM55">
            <v>70</v>
          </cell>
          <cell r="AN55">
            <v>0.18</v>
          </cell>
          <cell r="AO55">
            <v>70</v>
          </cell>
          <cell r="AP55">
            <v>0.17499999999999999</v>
          </cell>
          <cell r="AQ55">
            <v>75</v>
          </cell>
          <cell r="AR55">
            <v>3.7499999999999999E-2</v>
          </cell>
          <cell r="AS55">
            <v>50</v>
          </cell>
          <cell r="AT55">
            <v>2.5000000000000001E-2</v>
          </cell>
          <cell r="AU55">
            <v>70</v>
          </cell>
          <cell r="AV55">
            <v>3.5000000000000003E-2</v>
          </cell>
          <cell r="AW55">
            <v>100</v>
          </cell>
          <cell r="AX55">
            <v>0.1</v>
          </cell>
          <cell r="AY55">
            <v>0</v>
          </cell>
          <cell r="AZ55">
            <v>0</v>
          </cell>
          <cell r="BA55" t="str">
            <v>1. Adjuntar compromiso de las instituciones que realizarán capacitación en materia de prevención y Seguridad ciudadana. 
2. La carta de compromiso del equipo de trabajo esta firmada de manera colectiva. ( una sola ) mismo equipo ejecutor que el 45 y 54</v>
          </cell>
          <cell r="BB55">
            <v>0.70950000000000002</v>
          </cell>
        </row>
        <row r="56">
          <cell r="B56">
            <v>66</v>
          </cell>
          <cell r="C56" t="str">
            <v>CAMRAS JARDINES DEL DESIERTO</v>
          </cell>
          <cell r="D56" t="str">
            <v>JUNTA DE VECINOS JARDINES DEL DESIERTO</v>
          </cell>
          <cell r="E56" t="str">
            <v>65.085.401-2</v>
          </cell>
          <cell r="F56">
            <v>8000000</v>
          </cell>
          <cell r="G56" t="str">
            <v>ANEXO 23 SIN REQUERIMIENTOS TECNICOS PERTENECIENTES A ALTO HOSPICIO</v>
          </cell>
          <cell r="H56" t="str">
            <v>IQUIQUE</v>
          </cell>
          <cell r="I56" t="str">
            <v>NUEVO</v>
          </cell>
          <cell r="J56" t="str">
            <v>SITUACIONAL</v>
          </cell>
          <cell r="K56" t="str">
            <v>CAMARAS</v>
          </cell>
          <cell r="L56">
            <v>0</v>
          </cell>
          <cell r="M56">
            <v>6</v>
          </cell>
          <cell r="N56" t="str">
            <v>JEANNETTE MALDONADO VASQUEZ</v>
          </cell>
          <cell r="O56" t="str">
            <v>9.117.698-K</v>
          </cell>
          <cell r="P56">
            <v>0</v>
          </cell>
          <cell r="Q56" t="str">
            <v>LIDESEM LTDA</v>
          </cell>
          <cell r="R56" t="str">
            <v>JORGE CELIS</v>
          </cell>
          <cell r="S56">
            <v>7852500</v>
          </cell>
          <cell r="T56" t="str">
            <v>SI</v>
          </cell>
          <cell r="U56" t="str">
            <v>INCOMPLETO</v>
          </cell>
          <cell r="V56">
            <v>0</v>
          </cell>
          <cell r="W56">
            <v>0</v>
          </cell>
          <cell r="X56">
            <v>8000000</v>
          </cell>
          <cell r="Y56" t="str">
            <v>JORGE ESCALONA</v>
          </cell>
          <cell r="Z56" t="str">
            <v>Reducir los indices de delincuencia, victimización y minimizar los factores de riesgo en la población de esta junta de vecinos, a través de la instalación de un sistema autónomo de cámaras de televigilancia vecinal. 15 CÁMARAS</v>
          </cell>
          <cell r="AA56">
            <v>0.70500000000000007</v>
          </cell>
          <cell r="AB56">
            <v>0</v>
          </cell>
          <cell r="AC56" t="str">
            <v>NO HAY INFORMACIÓN DE RENDICIÓN</v>
          </cell>
          <cell r="AD56">
            <v>75</v>
          </cell>
          <cell r="AE56">
            <v>100</v>
          </cell>
          <cell r="AF56">
            <v>100</v>
          </cell>
          <cell r="AG56">
            <v>0.09</v>
          </cell>
          <cell r="AH56">
            <v>100</v>
          </cell>
          <cell r="AI56">
            <v>100</v>
          </cell>
          <cell r="AJ56">
            <v>0.1</v>
          </cell>
          <cell r="AK56">
            <v>100</v>
          </cell>
          <cell r="AL56">
            <v>100</v>
          </cell>
          <cell r="AM56">
            <v>70</v>
          </cell>
          <cell r="AN56">
            <v>0.22750000000000001</v>
          </cell>
          <cell r="AO56">
            <v>70</v>
          </cell>
          <cell r="AP56">
            <v>0.17499999999999999</v>
          </cell>
          <cell r="AQ56">
            <v>75</v>
          </cell>
          <cell r="AR56">
            <v>3.7499999999999999E-2</v>
          </cell>
          <cell r="AS56">
            <v>50</v>
          </cell>
          <cell r="AT56">
            <v>2.5000000000000001E-2</v>
          </cell>
          <cell r="AU56">
            <v>100</v>
          </cell>
          <cell r="AV56">
            <v>0.05</v>
          </cell>
          <cell r="AW56">
            <v>0</v>
          </cell>
          <cell r="AX56">
            <v>0</v>
          </cell>
          <cell r="AY56">
            <v>0</v>
          </cell>
          <cell r="AZ56">
            <v>0</v>
          </cell>
          <cell r="BA56" t="str">
            <v xml:space="preserve">1. DE ADJUDICAR DEBE INCORPORAR PANTALLA O MONITOR DE LAS CAMARAS, LA CUAL DEBE QUEDAR EN PROPIEDAD DE LA INSTITUCIÓN.  
</v>
          </cell>
          <cell r="BB56">
            <v>0.70500000000000007</v>
          </cell>
        </row>
        <row r="57">
          <cell r="B57">
            <v>67</v>
          </cell>
          <cell r="C57" t="str">
            <v>ILUMINACIÓN CANCHA LIGA DEPORTIVA CODEI IQUIQUE</v>
          </cell>
          <cell r="D57" t="str">
            <v>LIGA DEPORTIVA CODEI IQUIQUE</v>
          </cell>
          <cell r="E57" t="str">
            <v>65.039.760-6</v>
          </cell>
          <cell r="F57">
            <v>19400000</v>
          </cell>
          <cell r="G57">
            <v>0</v>
          </cell>
          <cell r="H57" t="str">
            <v>IQUIQUE</v>
          </cell>
          <cell r="I57" t="str">
            <v>NUEVO</v>
          </cell>
          <cell r="J57" t="str">
            <v>SITUACIONAL</v>
          </cell>
          <cell r="K57" t="str">
            <v>ILUMINACIÓN</v>
          </cell>
          <cell r="L57">
            <v>0</v>
          </cell>
          <cell r="M57" t="str">
            <v>INGRESAR SOLO NUMERO DE CANTIDAD DE MESES A EJECUTAR</v>
          </cell>
          <cell r="N57" t="str">
            <v>MANUEL PATRICIO MEZA HERERA</v>
          </cell>
          <cell r="O57" t="str">
            <v>7.512.320-5</v>
          </cell>
          <cell r="P57">
            <v>0</v>
          </cell>
          <cell r="Q57" t="str">
            <v>VALVEL</v>
          </cell>
          <cell r="R57" t="str">
            <v>HERNAN CORROTEA OLIVARES</v>
          </cell>
          <cell r="S57">
            <v>0</v>
          </cell>
          <cell r="T57" t="str">
            <v>SI</v>
          </cell>
          <cell r="U57">
            <v>0</v>
          </cell>
          <cell r="V57">
            <v>0</v>
          </cell>
          <cell r="W57">
            <v>0</v>
          </cell>
          <cell r="X57">
            <v>19400000</v>
          </cell>
          <cell r="Y57" t="str">
            <v>MIGUEL REBORIDO</v>
          </cell>
          <cell r="Z57" t="str">
            <v>DOTAR DE ILUMINACION SOLAR FOTOVOLTAICA EL AREA DE LAS CANCHAS DE LA LIGA DEPORTIVA CODEI</v>
          </cell>
          <cell r="AA57">
            <v>0.70199999999999996</v>
          </cell>
          <cell r="AB57">
            <v>-7</v>
          </cell>
          <cell r="AC57" t="str">
            <v>NO CUMPLE CON RENDICIÓN</v>
          </cell>
          <cell r="AD57">
            <v>75</v>
          </cell>
          <cell r="AE57">
            <v>80</v>
          </cell>
          <cell r="AF57">
            <v>100</v>
          </cell>
          <cell r="AG57">
            <v>8.199999999999999E-2</v>
          </cell>
          <cell r="AH57">
            <v>75</v>
          </cell>
          <cell r="AI57">
            <v>75</v>
          </cell>
          <cell r="AJ57">
            <v>7.4999999999999997E-2</v>
          </cell>
          <cell r="AK57">
            <v>75</v>
          </cell>
          <cell r="AL57">
            <v>70</v>
          </cell>
          <cell r="AM57">
            <v>100</v>
          </cell>
          <cell r="AN57">
            <v>0.20250000000000001</v>
          </cell>
          <cell r="AO57">
            <v>100</v>
          </cell>
          <cell r="AP57">
            <v>0.25</v>
          </cell>
          <cell r="AQ57">
            <v>75</v>
          </cell>
          <cell r="AR57">
            <v>3.7499999999999999E-2</v>
          </cell>
          <cell r="AS57">
            <v>50</v>
          </cell>
          <cell r="AT57">
            <v>2.5000000000000001E-2</v>
          </cell>
          <cell r="AU57">
            <v>100</v>
          </cell>
          <cell r="AV57">
            <v>0.05</v>
          </cell>
          <cell r="AW57">
            <v>0</v>
          </cell>
          <cell r="AX57">
            <v>0</v>
          </cell>
          <cell r="AY57">
            <v>100</v>
          </cell>
          <cell r="AZ57">
            <v>0.05</v>
          </cell>
          <cell r="BA57" t="str">
            <v>1. valvel ltda la misma  empresa ejecutora que el proyecto N°12 para esta iniciativa. 
2. Adjuntar curriculums y certificado de estudios para el equipo de trabajo . 
3. Debe ajustar fecha de ejecución.
4. calculo luminico con falta de información.
5. no incorpora un diagnostico del proyecto anterior, respecto a las luminarias que ya existen.</v>
          </cell>
          <cell r="BB57">
            <v>0.77200000000000002</v>
          </cell>
        </row>
        <row r="58">
          <cell r="B58">
            <v>68</v>
          </cell>
          <cell r="C58" t="str">
            <v>SISTEMA DE ENERGÍA FOTOVOLTAICA PARA MEJORAR LA SEGURIDAD Y CALIDAD DE VIDA DEL PUEBLO DE CARAGUANO</v>
          </cell>
          <cell r="D58" t="str">
            <v>COMUNIDAD INDIGENA AYMARA CARAGUANO CHARVINTO</v>
          </cell>
          <cell r="E58" t="str">
            <v>65.918.070-7</v>
          </cell>
          <cell r="F58">
            <v>19994653</v>
          </cell>
          <cell r="G58" t="str">
            <v>COTIZACIONES</v>
          </cell>
          <cell r="H58" t="str">
            <v>TAMARUGAL</v>
          </cell>
          <cell r="I58" t="str">
            <v>NUEVO</v>
          </cell>
          <cell r="J58" t="str">
            <v>SITUACIONAL</v>
          </cell>
          <cell r="K58" t="str">
            <v>ILUMINACIÓN</v>
          </cell>
          <cell r="L58">
            <v>0</v>
          </cell>
          <cell r="M58" t="str">
            <v>INGRESAR SOLO NUMERO DE CANTIDAD DE MESES A EJECUTAR</v>
          </cell>
          <cell r="N58" t="str">
            <v>SERGIO ALEXIS MAMANI GARCIA</v>
          </cell>
          <cell r="O58" t="str">
            <v>12.937.530-2</v>
          </cell>
          <cell r="P58">
            <v>0</v>
          </cell>
          <cell r="Q58" t="str">
            <v>SEG PROYECT</v>
          </cell>
          <cell r="R58" t="str">
            <v>FRANCISCO BARREDA</v>
          </cell>
          <cell r="S58">
            <v>15415855</v>
          </cell>
          <cell r="T58" t="str">
            <v>NO</v>
          </cell>
          <cell r="U58">
            <v>0</v>
          </cell>
          <cell r="V58">
            <v>0</v>
          </cell>
          <cell r="W58">
            <v>0</v>
          </cell>
          <cell r="X58">
            <v>19994653</v>
          </cell>
          <cell r="Y58" t="str">
            <v>RENE LAMBERT</v>
          </cell>
          <cell r="Z58" t="str">
            <v>IMPLEMENTAR LUMINARIAS SOLARES EN ESPACIOS PUBLICOS DE LA LOCALIDAD DE CARAGUANO</v>
          </cell>
          <cell r="AA58">
            <v>0.81950000000000012</v>
          </cell>
          <cell r="AB58">
            <v>0</v>
          </cell>
          <cell r="AC58" t="str">
            <v>NO HAY INFORMACIÓN DE RENDICIÓN</v>
          </cell>
          <cell r="AD58">
            <v>0</v>
          </cell>
          <cell r="AE58">
            <v>80</v>
          </cell>
          <cell r="AF58">
            <v>100</v>
          </cell>
          <cell r="AG58">
            <v>5.2000000000000005E-2</v>
          </cell>
          <cell r="AH58">
            <v>100</v>
          </cell>
          <cell r="AI58">
            <v>100</v>
          </cell>
          <cell r="AJ58">
            <v>0.1</v>
          </cell>
          <cell r="AK58">
            <v>100</v>
          </cell>
          <cell r="AL58">
            <v>70</v>
          </cell>
          <cell r="AM58">
            <v>70</v>
          </cell>
          <cell r="AN58">
            <v>0.20499999999999999</v>
          </cell>
          <cell r="AO58">
            <v>70</v>
          </cell>
          <cell r="AP58">
            <v>0.17499999999999999</v>
          </cell>
          <cell r="AQ58">
            <v>75</v>
          </cell>
          <cell r="AR58">
            <v>3.7499999999999999E-2</v>
          </cell>
          <cell r="AS58">
            <v>100</v>
          </cell>
          <cell r="AT58">
            <v>0.05</v>
          </cell>
          <cell r="AU58">
            <v>100</v>
          </cell>
          <cell r="AV58">
            <v>0.05</v>
          </cell>
          <cell r="AW58">
            <v>100</v>
          </cell>
          <cell r="AX58">
            <v>0.1</v>
          </cell>
          <cell r="AY58">
            <v>100</v>
          </cell>
          <cell r="AZ58">
            <v>0.05</v>
          </cell>
          <cell r="BA58" t="str">
            <v>1. de adjudicarse deben adjuntar el calculo luminico
2. De adjudicar debe ingresar las cotizaciones de la inversión, según lo acordado por la comisión de admisibilidad, al momento previo a la firma de convenio.</v>
          </cell>
          <cell r="BB58">
            <v>0.81950000000000012</v>
          </cell>
        </row>
        <row r="59">
          <cell r="B59">
            <v>71</v>
          </cell>
          <cell r="C59" t="str">
            <v>VIGILANDO NUESTRAS CALLES</v>
          </cell>
          <cell r="D59" t="str">
            <v>JUNTA DE VECINOS N°20 CARAMPANGUE</v>
          </cell>
          <cell r="E59" t="str">
            <v>65.078.437-5</v>
          </cell>
          <cell r="F59">
            <v>8000000</v>
          </cell>
          <cell r="G59">
            <v>0</v>
          </cell>
          <cell r="H59" t="str">
            <v>IQUIQUE</v>
          </cell>
          <cell r="I59" t="str">
            <v>NUEVO</v>
          </cell>
          <cell r="J59" t="str">
            <v>SITUACIONAL</v>
          </cell>
          <cell r="K59" t="str">
            <v>CAMARAS</v>
          </cell>
          <cell r="L59">
            <v>0</v>
          </cell>
          <cell r="M59">
            <v>6</v>
          </cell>
          <cell r="N59" t="str">
            <v>MANUEL RIVERA CAMPOS</v>
          </cell>
          <cell r="O59" t="str">
            <v>6.105.011-6</v>
          </cell>
          <cell r="P59">
            <v>0</v>
          </cell>
          <cell r="Q59" t="str">
            <v>VILLA TELECOM</v>
          </cell>
          <cell r="R59" t="str">
            <v>ANTOIO VILLAFAÑA VACIAN</v>
          </cell>
          <cell r="S59">
            <v>7899999</v>
          </cell>
          <cell r="T59" t="str">
            <v>SI</v>
          </cell>
          <cell r="U59" t="str">
            <v>SI</v>
          </cell>
          <cell r="V59">
            <v>0</v>
          </cell>
          <cell r="W59">
            <v>0</v>
          </cell>
          <cell r="X59">
            <v>8000000</v>
          </cell>
          <cell r="Y59" t="str">
            <v>JORGE ESCALONA</v>
          </cell>
          <cell r="Z59">
            <v>0</v>
          </cell>
          <cell r="AA59">
            <v>0.74249999999999994</v>
          </cell>
          <cell r="AB59">
            <v>0</v>
          </cell>
          <cell r="AC59" t="str">
            <v>NO HAY INFORMACIÓN DE RENDICIÓN</v>
          </cell>
          <cell r="AD59">
            <v>50</v>
          </cell>
          <cell r="AE59">
            <v>0</v>
          </cell>
          <cell r="AF59">
            <v>100</v>
          </cell>
          <cell r="AG59">
            <v>0.04</v>
          </cell>
          <cell r="AH59">
            <v>75</v>
          </cell>
          <cell r="AI59">
            <v>75</v>
          </cell>
          <cell r="AJ59">
            <v>7.4999999999999997E-2</v>
          </cell>
          <cell r="AK59">
            <v>75</v>
          </cell>
          <cell r="AL59">
            <v>70</v>
          </cell>
          <cell r="AM59">
            <v>70</v>
          </cell>
          <cell r="AN59">
            <v>0.18</v>
          </cell>
          <cell r="AO59">
            <v>100</v>
          </cell>
          <cell r="AP59">
            <v>0.25</v>
          </cell>
          <cell r="AQ59">
            <v>75</v>
          </cell>
          <cell r="AR59">
            <v>3.7499999999999999E-2</v>
          </cell>
          <cell r="AS59">
            <v>50</v>
          </cell>
          <cell r="AT59">
            <v>2.5000000000000001E-2</v>
          </cell>
          <cell r="AU59">
            <v>70</v>
          </cell>
          <cell r="AV59">
            <v>3.5000000000000003E-2</v>
          </cell>
          <cell r="AW59">
            <v>100</v>
          </cell>
          <cell r="AX59">
            <v>0.1</v>
          </cell>
          <cell r="AY59">
            <v>0</v>
          </cell>
          <cell r="AZ59">
            <v>0</v>
          </cell>
          <cell r="BA59" t="str">
            <v>1. NO SE EXHIBE COMPROMISO O PLAN DE MANTENIMIENTO. 
2. NO HAY CURRICULUM DEL PERSONAL TECNICO DE LAS CAMARAS.</v>
          </cell>
          <cell r="BB59">
            <v>0.74249999999999994</v>
          </cell>
        </row>
        <row r="60">
          <cell r="B60">
            <v>72</v>
          </cell>
          <cell r="C60" t="str">
            <v>AULAS URBANAS, GOD IN THE STREETS</v>
          </cell>
          <cell r="D60" t="str">
            <v>CENTRO CULTURAL SOCIAL Y DEPORTIVO COLO COLO FEMENINO</v>
          </cell>
          <cell r="E60" t="str">
            <v>65.102.767-5</v>
          </cell>
          <cell r="F60">
            <v>11932970</v>
          </cell>
          <cell r="G60">
            <v>0</v>
          </cell>
          <cell r="H60" t="str">
            <v>IQUIQUE</v>
          </cell>
          <cell r="I60" t="str">
            <v>NUEVO</v>
          </cell>
          <cell r="J60" t="str">
            <v>PSICOSOCIAL</v>
          </cell>
          <cell r="K60">
            <v>0</v>
          </cell>
          <cell r="L60" t="str">
            <v>PREVENCIÓN INFANTOJUVENIL</v>
          </cell>
          <cell r="M60" t="str">
            <v>INGRESAR SOLO NUMERO DE CANTIDAD DE MESES A EJECUTAR</v>
          </cell>
          <cell r="N60" t="str">
            <v>JONATHAN RAMOS RIVERA</v>
          </cell>
          <cell r="O60" t="str">
            <v>16.865.512-6</v>
          </cell>
          <cell r="P60">
            <v>0</v>
          </cell>
          <cell r="Q60">
            <v>0</v>
          </cell>
          <cell r="R60">
            <v>0</v>
          </cell>
          <cell r="S60">
            <v>0</v>
          </cell>
          <cell r="T60">
            <v>0</v>
          </cell>
          <cell r="U60">
            <v>0</v>
          </cell>
          <cell r="V60">
            <v>0</v>
          </cell>
          <cell r="W60">
            <v>0</v>
          </cell>
          <cell r="X60">
            <v>0</v>
          </cell>
          <cell r="Y60" t="str">
            <v>RENE LAMBERT</v>
          </cell>
          <cell r="Z60">
            <v>0</v>
          </cell>
          <cell r="AA60">
            <v>0.57350000000000001</v>
          </cell>
          <cell r="AB60">
            <v>0</v>
          </cell>
          <cell r="AC60" t="str">
            <v>NO HAY INFORMACIÓN DE RENDICIÓN</v>
          </cell>
          <cell r="AD60">
            <v>0</v>
          </cell>
          <cell r="AE60">
            <v>40</v>
          </cell>
          <cell r="AF60">
            <v>0</v>
          </cell>
          <cell r="AG60">
            <v>1.6E-2</v>
          </cell>
          <cell r="AH60">
            <v>50</v>
          </cell>
          <cell r="AI60">
            <v>50</v>
          </cell>
          <cell r="AJ60">
            <v>0.05</v>
          </cell>
          <cell r="AK60">
            <v>100</v>
          </cell>
          <cell r="AL60">
            <v>70</v>
          </cell>
          <cell r="AM60">
            <v>70</v>
          </cell>
          <cell r="AN60">
            <v>0.20499999999999999</v>
          </cell>
          <cell r="AO60">
            <v>30</v>
          </cell>
          <cell r="AP60">
            <v>7.4999999999999997E-2</v>
          </cell>
          <cell r="AQ60">
            <v>75</v>
          </cell>
          <cell r="AR60">
            <v>3.7499999999999999E-2</v>
          </cell>
          <cell r="AS60">
            <v>80</v>
          </cell>
          <cell r="AT60">
            <v>0.04</v>
          </cell>
          <cell r="AU60">
            <v>100</v>
          </cell>
          <cell r="AV60">
            <v>0.05</v>
          </cell>
          <cell r="AW60">
            <v>100</v>
          </cell>
          <cell r="AX60">
            <v>0.1</v>
          </cell>
          <cell r="AY60">
            <v>0</v>
          </cell>
          <cell r="AZ60">
            <v>0</v>
          </cell>
          <cell r="BA60" t="str">
            <v xml:space="preserve">1- tabla de equipo ejecutor no se visualiza. 
2- propone 13 rr.hh pero solo presenta 7cv sin firmar. 
3- en los cv no acreditan estudio o capacitaciones en trabajos con menores. 
4- solo presentan 5 cartas de compromiso de un total de 13. 
5- no presenta cartas de compromiso de las instituciones mencionadas en el proyecto ( maho-colegio marista-macaya-w.taylor-neruda y nirvana) 
6- señala en varias ocasiones una direccion para reuniones los guayabos </v>
          </cell>
          <cell r="BB60">
            <v>0.57350000000000001</v>
          </cell>
        </row>
        <row r="61">
          <cell r="B61">
            <v>73</v>
          </cell>
          <cell r="C61" t="str">
            <v>ILUMINANDO NUESTRO BARRIO</v>
          </cell>
          <cell r="D61" t="str">
            <v>JUNTA DE VECINOS VILLA CAVANCHA ORIENTE</v>
          </cell>
          <cell r="E61" t="str">
            <v>73.681.600-8</v>
          </cell>
          <cell r="F61">
            <v>19929261</v>
          </cell>
          <cell r="G61" t="str">
            <v>CHEQUEAR CALCULO LUMINICO</v>
          </cell>
          <cell r="H61" t="str">
            <v>IQUIQUE</v>
          </cell>
          <cell r="I61" t="str">
            <v>NUEVO</v>
          </cell>
          <cell r="J61" t="str">
            <v>SITUACIONAL</v>
          </cell>
          <cell r="K61" t="str">
            <v>ILUMINACIÓN</v>
          </cell>
          <cell r="L61">
            <v>0</v>
          </cell>
          <cell r="M61" t="str">
            <v>INGRESAR SOLO NUMERO DE CANTIDAD DE MESES A EJECUTAR</v>
          </cell>
          <cell r="N61" t="str">
            <v xml:space="preserve">MARISOL DEL CARMEN JOFRE JARA </v>
          </cell>
          <cell r="O61" t="str">
            <v>9.002.540-6</v>
          </cell>
          <cell r="P61">
            <v>0</v>
          </cell>
          <cell r="Q61" t="str">
            <v>NORTE LUZ LTDA</v>
          </cell>
          <cell r="R61" t="str">
            <v>VICTOR MARTINEZ MARTINEZ</v>
          </cell>
          <cell r="S61">
            <v>19460011</v>
          </cell>
          <cell r="T61" t="str">
            <v>SI</v>
          </cell>
          <cell r="U61">
            <v>0</v>
          </cell>
          <cell r="V61">
            <v>0</v>
          </cell>
          <cell r="W61">
            <v>0</v>
          </cell>
          <cell r="X61">
            <v>0</v>
          </cell>
          <cell r="Y61" t="str">
            <v>RENE LAMBERT</v>
          </cell>
          <cell r="Z61">
            <v>0</v>
          </cell>
          <cell r="AA61">
            <v>0.6090000000000001</v>
          </cell>
          <cell r="AB61">
            <v>0</v>
          </cell>
          <cell r="AC61" t="str">
            <v>NO HAY INFORMACIÓN DE RENDICIÓN</v>
          </cell>
          <cell r="AD61">
            <v>0</v>
          </cell>
          <cell r="AE61">
            <v>60</v>
          </cell>
          <cell r="AF61">
            <v>100</v>
          </cell>
          <cell r="AG61">
            <v>4.4000000000000004E-2</v>
          </cell>
          <cell r="AH61">
            <v>50</v>
          </cell>
          <cell r="AI61">
            <v>50</v>
          </cell>
          <cell r="AJ61">
            <v>0.05</v>
          </cell>
          <cell r="AK61">
            <v>100</v>
          </cell>
          <cell r="AL61">
            <v>100</v>
          </cell>
          <cell r="AM61">
            <v>70</v>
          </cell>
          <cell r="AN61">
            <v>0.22750000000000001</v>
          </cell>
          <cell r="AO61">
            <v>70</v>
          </cell>
          <cell r="AP61">
            <v>0.17499999999999999</v>
          </cell>
          <cell r="AQ61">
            <v>75</v>
          </cell>
          <cell r="AR61">
            <v>3.7499999999999999E-2</v>
          </cell>
          <cell r="AS61">
            <v>50</v>
          </cell>
          <cell r="AT61">
            <v>2.5000000000000001E-2</v>
          </cell>
          <cell r="AU61">
            <v>100</v>
          </cell>
          <cell r="AV61">
            <v>0.05</v>
          </cell>
          <cell r="AW61">
            <v>0</v>
          </cell>
          <cell r="AX61">
            <v>0</v>
          </cell>
          <cell r="AY61">
            <v>0</v>
          </cell>
          <cell r="AZ61">
            <v>0</v>
          </cell>
          <cell r="BA61" t="str">
            <v>1- no indica plazos de ejecucion                                                                                               
2- beneficiarios 970 en cuadro 
3- anexo 9 indica 11 beneficiarios. 
4- anexo 15 9 beneficiarios 
5- prsenta fotos con luz dia 
6- calculo luminico no esta firmado por un profesional  
7- no se encuentra plano de la ubicación de los postes a instalar 
8- no presenta cv de los profesionales 
9- mismo proyecto y antecedentes proy 123 
10-empresa con domicilio en stgo podra dar cumplimiento al proyecto y garantias</v>
          </cell>
          <cell r="BB61">
            <v>0.6090000000000001</v>
          </cell>
        </row>
        <row r="62">
          <cell r="B62">
            <v>74</v>
          </cell>
          <cell r="C62" t="str">
            <v>ALARMAS SAN LORENZO</v>
          </cell>
          <cell r="D62" t="str">
            <v>JUNTA DE VECINOS SAN LORENZO DE TARAPACA</v>
          </cell>
          <cell r="E62" t="str">
            <v>65.070.908-k</v>
          </cell>
          <cell r="F62">
            <v>8000000</v>
          </cell>
          <cell r="G62" t="str">
            <v>NO INCORPORA COTIZACIONES SEGÚN EL PUNTO N°4.3 LETRA i) DE LAS BASES</v>
          </cell>
          <cell r="H62" t="str">
            <v>IQUIQUE</v>
          </cell>
          <cell r="I62" t="str">
            <v>CONTINUIDAD</v>
          </cell>
          <cell r="J62" t="str">
            <v>SITUACIONAL</v>
          </cell>
          <cell r="K62" t="str">
            <v>ALARMAS</v>
          </cell>
          <cell r="L62">
            <v>0</v>
          </cell>
          <cell r="M62">
            <v>5</v>
          </cell>
          <cell r="N62" t="str">
            <v>DARKO MARINOVICH MARINOVICH</v>
          </cell>
          <cell r="O62" t="str">
            <v>11.343.289-6</v>
          </cell>
          <cell r="P62">
            <v>0</v>
          </cell>
          <cell r="Q62" t="str">
            <v>AARTI LTDA.</v>
          </cell>
          <cell r="R62" t="str">
            <v>ZOFRI</v>
          </cell>
          <cell r="S62">
            <v>79900</v>
          </cell>
          <cell r="T62" t="str">
            <v>NO</v>
          </cell>
          <cell r="U62">
            <v>0</v>
          </cell>
          <cell r="V62">
            <v>0</v>
          </cell>
          <cell r="W62">
            <v>0</v>
          </cell>
          <cell r="X62">
            <v>0</v>
          </cell>
          <cell r="Y62" t="str">
            <v>RENE LAMBERT</v>
          </cell>
          <cell r="Z62">
            <v>0</v>
          </cell>
          <cell r="AA62">
            <v>0.24249999999999999</v>
          </cell>
          <cell r="AB62">
            <v>-7</v>
          </cell>
          <cell r="AC62" t="str">
            <v>NO CUMPLE CON RENDICIÓN</v>
          </cell>
          <cell r="AD62">
            <v>50</v>
          </cell>
          <cell r="AE62">
            <v>0</v>
          </cell>
          <cell r="AF62">
            <v>0</v>
          </cell>
          <cell r="AG62">
            <v>0.02</v>
          </cell>
          <cell r="AH62">
            <v>0</v>
          </cell>
          <cell r="AI62">
            <v>25</v>
          </cell>
          <cell r="AJ62">
            <v>0.01</v>
          </cell>
          <cell r="AK62">
            <v>50</v>
          </cell>
          <cell r="AL62">
            <v>30</v>
          </cell>
          <cell r="AM62">
            <v>30</v>
          </cell>
          <cell r="AN62">
            <v>9.5000000000000001E-2</v>
          </cell>
          <cell r="AO62">
            <v>30</v>
          </cell>
          <cell r="AP62">
            <v>7.4999999999999997E-2</v>
          </cell>
          <cell r="AQ62">
            <v>75</v>
          </cell>
          <cell r="AR62">
            <v>3.7499999999999999E-2</v>
          </cell>
          <cell r="AS62">
            <v>50</v>
          </cell>
          <cell r="AT62">
            <v>2.5000000000000001E-2</v>
          </cell>
          <cell r="AU62">
            <v>100</v>
          </cell>
          <cell r="AV62">
            <v>0.05</v>
          </cell>
          <cell r="AW62">
            <v>0</v>
          </cell>
          <cell r="AX62">
            <v>0</v>
          </cell>
          <cell r="AY62">
            <v>0</v>
          </cell>
          <cell r="AZ62">
            <v>0</v>
          </cell>
          <cell r="BA62" t="str">
            <v>1- debe corregir al rep.legal 
2- no presenta cv de la empresa instaladora 
3- no se adjuntan los anexos respectivos 
4- no identifica rr.hh psts item honorarios 
5- De adjudicar debe ingresar las cotizaciones de la inversión, según lo acordado por la comisión de admisibilidad, al momento previo a la firma de convenio.
6- proveedor se repite en el proyecto N°75</v>
          </cell>
          <cell r="BB62">
            <v>0.3125</v>
          </cell>
        </row>
        <row r="63">
          <cell r="B63">
            <v>75</v>
          </cell>
          <cell r="C63" t="str">
            <v>CAMARAS HD DOMO SAN LORENZO</v>
          </cell>
          <cell r="D63" t="str">
            <v>JUNTA DE VECINOS SAN LORENZO DE TARAPACA</v>
          </cell>
          <cell r="E63" t="str">
            <v>65.070.908-k</v>
          </cell>
          <cell r="F63">
            <v>8000000</v>
          </cell>
          <cell r="G63" t="str">
            <v>ANEXO 23 SIN REQUERIMIENTOS TECNICOS PERTENECIENTES A ALTO HOSPICIO</v>
          </cell>
          <cell r="H63" t="str">
            <v>IQUIQUE</v>
          </cell>
          <cell r="I63" t="str">
            <v>CONTINUIDAD</v>
          </cell>
          <cell r="J63" t="str">
            <v>SITUACIONAL</v>
          </cell>
          <cell r="K63" t="str">
            <v>CAMARAS</v>
          </cell>
          <cell r="L63">
            <v>0</v>
          </cell>
          <cell r="M63">
            <v>5</v>
          </cell>
          <cell r="N63" t="str">
            <v>DORA NOVOA PEÑA</v>
          </cell>
          <cell r="O63" t="str">
            <v>7.147.604-9</v>
          </cell>
          <cell r="P63">
            <v>0</v>
          </cell>
          <cell r="Q63" t="str">
            <v>AARTI LTDA.</v>
          </cell>
          <cell r="R63" t="str">
            <v>ZOFRI</v>
          </cell>
          <cell r="S63">
            <v>229900</v>
          </cell>
          <cell r="T63" t="str">
            <v>SI</v>
          </cell>
          <cell r="U63" t="str">
            <v>INCOMPLETO</v>
          </cell>
          <cell r="V63">
            <v>0</v>
          </cell>
          <cell r="W63">
            <v>0</v>
          </cell>
          <cell r="X63">
            <v>0</v>
          </cell>
          <cell r="Y63" t="str">
            <v>JORGE ESCALONA</v>
          </cell>
          <cell r="Z63">
            <v>0</v>
          </cell>
          <cell r="AA63">
            <v>0.30250000000000005</v>
          </cell>
          <cell r="AB63">
            <v>-7</v>
          </cell>
          <cell r="AC63" t="str">
            <v>NO CUMPLE CON RENDICIÓN</v>
          </cell>
          <cell r="AD63">
            <v>50</v>
          </cell>
          <cell r="AE63">
            <v>0</v>
          </cell>
          <cell r="AF63">
            <v>100</v>
          </cell>
          <cell r="AG63">
            <v>0.04</v>
          </cell>
          <cell r="AH63">
            <v>0</v>
          </cell>
          <cell r="AI63">
            <v>25</v>
          </cell>
          <cell r="AJ63">
            <v>0.01</v>
          </cell>
          <cell r="AK63">
            <v>75</v>
          </cell>
          <cell r="AL63">
            <v>30</v>
          </cell>
          <cell r="AM63">
            <v>70</v>
          </cell>
          <cell r="AN63">
            <v>0.15</v>
          </cell>
          <cell r="AO63">
            <v>30</v>
          </cell>
          <cell r="AP63">
            <v>7.4999999999999997E-2</v>
          </cell>
          <cell r="AQ63">
            <v>75</v>
          </cell>
          <cell r="AR63">
            <v>3.7499999999999999E-2</v>
          </cell>
          <cell r="AS63">
            <v>50</v>
          </cell>
          <cell r="AT63">
            <v>2.5000000000000001E-2</v>
          </cell>
          <cell r="AU63">
            <v>70</v>
          </cell>
          <cell r="AV63">
            <v>3.5000000000000003E-2</v>
          </cell>
          <cell r="AW63">
            <v>0</v>
          </cell>
          <cell r="AX63">
            <v>0</v>
          </cell>
          <cell r="AY63">
            <v>0</v>
          </cell>
          <cell r="AZ63">
            <v>0</v>
          </cell>
          <cell r="BA63" t="str">
            <v>1.- NO HAY CURRICULUM DE PERSONAL TECNICO NI DEL EQUPO DE TRABAJO. 
2.- COTIZACIONES PRESENTADAS NO SE CORRESPONDEN A LA NATURALES DEL PROYECTO Y ALGUNAS NO TIENEN FECHA. SON INSUFICIENTES. 
3.- NO HAY CURRICULUM DE LA EMPRESA O DE QUIEN INSTALARÁ EL DOMO.
4- el proveedor se repite en el proyecto N°74</v>
          </cell>
          <cell r="BB63">
            <v>0.37250000000000005</v>
          </cell>
        </row>
        <row r="64">
          <cell r="B64">
            <v>76</v>
          </cell>
          <cell r="C64" t="str">
            <v>LUMINARIA LED PARA EL PUEBLO DE HUAVIÑA</v>
          </cell>
          <cell r="D64" t="str">
            <v>JUNTA VECINAL N°10 DE HUAVIÑA</v>
          </cell>
          <cell r="E64" t="str">
            <v>65.016.839-9</v>
          </cell>
          <cell r="F64">
            <v>20000000</v>
          </cell>
          <cell r="G64" t="str">
            <v>CHEQUEAR CALCULO LUMINICO</v>
          </cell>
          <cell r="H64" t="str">
            <v>IQUIQUE</v>
          </cell>
          <cell r="I64" t="str">
            <v>NUEVO</v>
          </cell>
          <cell r="J64" t="str">
            <v>SITUACIONAL</v>
          </cell>
          <cell r="K64" t="str">
            <v>ILUMINACIÓN</v>
          </cell>
          <cell r="L64">
            <v>0</v>
          </cell>
          <cell r="M64" t="str">
            <v>INGRESAR SOLO NUMERO DE CANTIDAD DE MESES A EJECUTAR</v>
          </cell>
          <cell r="N64" t="str">
            <v>ASESORIAS E INSUMOS NORTE VERDE LTDA.</v>
          </cell>
          <cell r="O64" t="str">
            <v>77.866.990-0</v>
          </cell>
          <cell r="P64">
            <v>0</v>
          </cell>
          <cell r="Q64" t="str">
            <v>NORTE VERDE LTDA</v>
          </cell>
          <cell r="R64" t="str">
            <v>MONICA GALARCE</v>
          </cell>
          <cell r="S64">
            <v>2751935</v>
          </cell>
          <cell r="T64" t="str">
            <v>SI</v>
          </cell>
          <cell r="U64">
            <v>0</v>
          </cell>
          <cell r="V64">
            <v>0</v>
          </cell>
          <cell r="W64">
            <v>0</v>
          </cell>
          <cell r="X64">
            <v>0</v>
          </cell>
          <cell r="Y64" t="str">
            <v>MIGUEL REBORIDO</v>
          </cell>
          <cell r="Z64" t="str">
            <v>ILUMINAR EL PUEBLO DE HUAVIÑA CON LUMINARIAS LED SOLARES</v>
          </cell>
          <cell r="AA64">
            <v>0.54249999999999998</v>
          </cell>
          <cell r="AB64">
            <v>0</v>
          </cell>
          <cell r="AC64" t="str">
            <v>NO HAY INFORMACIÓN DE RENDICIÓN</v>
          </cell>
          <cell r="AD64">
            <v>0</v>
          </cell>
          <cell r="AE64">
            <v>60</v>
          </cell>
          <cell r="AF64">
            <v>30</v>
          </cell>
          <cell r="AG64">
            <v>3.0000000000000006E-2</v>
          </cell>
          <cell r="AH64">
            <v>50</v>
          </cell>
          <cell r="AI64">
            <v>75</v>
          </cell>
          <cell r="AJ64">
            <v>0.06</v>
          </cell>
          <cell r="AK64">
            <v>75</v>
          </cell>
          <cell r="AL64">
            <v>70</v>
          </cell>
          <cell r="AM64">
            <v>30</v>
          </cell>
          <cell r="AN64">
            <v>0.15</v>
          </cell>
          <cell r="AO64">
            <v>30</v>
          </cell>
          <cell r="AP64">
            <v>7.4999999999999997E-2</v>
          </cell>
          <cell r="AQ64">
            <v>75</v>
          </cell>
          <cell r="AR64">
            <v>3.7499999999999999E-2</v>
          </cell>
          <cell r="AS64">
            <v>80</v>
          </cell>
          <cell r="AT64">
            <v>0.04</v>
          </cell>
          <cell r="AU64">
            <v>100</v>
          </cell>
          <cell r="AV64">
            <v>0.05</v>
          </cell>
          <cell r="AW64">
            <v>100</v>
          </cell>
          <cell r="AX64">
            <v>0.1</v>
          </cell>
          <cell r="AY64">
            <v>0</v>
          </cell>
          <cell r="AZ64">
            <v>0</v>
          </cell>
          <cell r="BA64" t="str">
            <v xml:space="preserve">1. No estan firmados la totalidad de los curriculums de los profesionales a cargo del proyecto. 
2. El acta de información de la institución no presenta ninguna firma de participantes a la misma.  
3. No hay fotos que evidencien la necesidad de la instalación de luminarias. 
4. Memoria técnica incompleta, sin cálculo luminico. 
5. no presenta certificados de etnias para los beneficiarios que corresponde. 
6. Declarar a  Constanza Rocio Muñoz como admistrador contable, así lo refleja su carta de compromiso respaldada por el representante de la institución  </v>
          </cell>
          <cell r="BB64">
            <v>0.54249999999999998</v>
          </cell>
        </row>
        <row r="65">
          <cell r="B65">
            <v>78</v>
          </cell>
          <cell r="C65" t="str">
            <v>QUIERO MI BARRIO</v>
          </cell>
          <cell r="D65" t="str">
            <v>JUNTA DE VECINOS DRAGÓN TRIUNFADOR</v>
          </cell>
          <cell r="E65" t="str">
            <v>65.567.740-2</v>
          </cell>
          <cell r="F65">
            <v>8000000</v>
          </cell>
          <cell r="G65">
            <v>0</v>
          </cell>
          <cell r="H65" t="str">
            <v>IQUIQUE</v>
          </cell>
          <cell r="I65" t="str">
            <v>NUEVO</v>
          </cell>
          <cell r="J65" t="str">
            <v>SITUACIONAL</v>
          </cell>
          <cell r="K65" t="str">
            <v>CAMARAS</v>
          </cell>
          <cell r="L65">
            <v>0</v>
          </cell>
          <cell r="M65">
            <v>6</v>
          </cell>
          <cell r="N65" t="str">
            <v>ITALO ARAYA MARINOVIC</v>
          </cell>
          <cell r="O65" t="str">
            <v>15.924.336-4</v>
          </cell>
          <cell r="P65">
            <v>0</v>
          </cell>
          <cell r="Q65" t="str">
            <v>VILLA TELECOM</v>
          </cell>
          <cell r="R65" t="str">
            <v>ANTOIO VILLAFAÑA VACIAN</v>
          </cell>
          <cell r="S65">
            <v>7899999</v>
          </cell>
          <cell r="T65" t="str">
            <v>SI</v>
          </cell>
          <cell r="U65" t="str">
            <v>SI</v>
          </cell>
          <cell r="V65">
            <v>0</v>
          </cell>
          <cell r="W65">
            <v>0</v>
          </cell>
          <cell r="X65">
            <v>8000000</v>
          </cell>
          <cell r="Y65" t="str">
            <v>JORGE ESCALONA</v>
          </cell>
          <cell r="Z65">
            <v>0</v>
          </cell>
          <cell r="AA65">
            <v>0.74249999999999994</v>
          </cell>
          <cell r="AB65">
            <v>0</v>
          </cell>
          <cell r="AC65" t="str">
            <v>NO HAY INFORMACIÓN DE RENDICIÓN</v>
          </cell>
          <cell r="AD65">
            <v>50</v>
          </cell>
          <cell r="AE65">
            <v>0</v>
          </cell>
          <cell r="AF65">
            <v>100</v>
          </cell>
          <cell r="AG65">
            <v>0.04</v>
          </cell>
          <cell r="AH65">
            <v>75</v>
          </cell>
          <cell r="AI65">
            <v>75</v>
          </cell>
          <cell r="AJ65">
            <v>7.4999999999999997E-2</v>
          </cell>
          <cell r="AK65">
            <v>75</v>
          </cell>
          <cell r="AL65">
            <v>70</v>
          </cell>
          <cell r="AM65">
            <v>70</v>
          </cell>
          <cell r="AN65">
            <v>0.18</v>
          </cell>
          <cell r="AO65">
            <v>100</v>
          </cell>
          <cell r="AP65">
            <v>0.25</v>
          </cell>
          <cell r="AQ65">
            <v>75</v>
          </cell>
          <cell r="AR65">
            <v>3.7499999999999999E-2</v>
          </cell>
          <cell r="AS65">
            <v>50</v>
          </cell>
          <cell r="AT65">
            <v>2.5000000000000001E-2</v>
          </cell>
          <cell r="AU65">
            <v>70</v>
          </cell>
          <cell r="AV65">
            <v>3.5000000000000003E-2</v>
          </cell>
          <cell r="AW65">
            <v>100</v>
          </cell>
          <cell r="AX65">
            <v>0.1</v>
          </cell>
          <cell r="AY65">
            <v>0</v>
          </cell>
          <cell r="AZ65">
            <v>0</v>
          </cell>
          <cell r="BA65" t="str">
            <v>1. NO SE EXHIBE COMPROMISO O PLAN DE MANTENIMIENTO. 
2. NO HAY CURRICULUM DEL PERSONAL TECNICO QUE INSTALARÁ LAS CAMARAS.</v>
          </cell>
          <cell r="BB65">
            <v>0.74249999999999994</v>
          </cell>
        </row>
        <row r="66">
          <cell r="B66">
            <v>80</v>
          </cell>
          <cell r="C66" t="str">
            <v>ILUMINANDO NUESTRO PUEBLO</v>
          </cell>
          <cell r="D66" t="str">
            <v>ORGANIZACION COMUNITARIA TARAPACA ANCESTRAL</v>
          </cell>
          <cell r="E66" t="str">
            <v>65.050.613-8</v>
          </cell>
          <cell r="F66">
            <v>17095000</v>
          </cell>
          <cell r="G66" t="str">
            <v>CHEQUEAR CALCULO LUMINICO</v>
          </cell>
          <cell r="H66" t="str">
            <v>TAMARUGAL</v>
          </cell>
          <cell r="I66" t="str">
            <v>NUEVO</v>
          </cell>
          <cell r="J66" t="str">
            <v>SITUACIONAL</v>
          </cell>
          <cell r="K66" t="str">
            <v>ILUMINACIÓN</v>
          </cell>
          <cell r="L66">
            <v>0</v>
          </cell>
          <cell r="M66" t="str">
            <v>INGRESAR SOLO NUMERO DE CANTIDAD DE MESES A EJECUTAR</v>
          </cell>
          <cell r="N66" t="str">
            <v>MARGARITA JOSEFINA JARA MEDRANO</v>
          </cell>
          <cell r="O66" t="str">
            <v>6.097.993-6</v>
          </cell>
          <cell r="P66">
            <v>0</v>
          </cell>
          <cell r="Q66" t="str">
            <v>ECAR SOLAR LTDA</v>
          </cell>
          <cell r="R66" t="str">
            <v>EDWAR LABRA AGUIRRE</v>
          </cell>
          <cell r="S66">
            <v>16065000</v>
          </cell>
          <cell r="T66" t="str">
            <v>SI</v>
          </cell>
          <cell r="U66">
            <v>0</v>
          </cell>
          <cell r="V66">
            <v>0</v>
          </cell>
          <cell r="W66">
            <v>0</v>
          </cell>
          <cell r="X66">
            <v>0</v>
          </cell>
          <cell r="Y66" t="str">
            <v>RENE LAMBERT</v>
          </cell>
          <cell r="Z66">
            <v>0</v>
          </cell>
          <cell r="AA66">
            <v>0.58949999999999991</v>
          </cell>
          <cell r="AB66">
            <v>-7</v>
          </cell>
          <cell r="AC66" t="str">
            <v>NO CUMPLE CON RENDICIÓN</v>
          </cell>
          <cell r="AD66">
            <v>50</v>
          </cell>
          <cell r="AE66">
            <v>40</v>
          </cell>
          <cell r="AF66">
            <v>30</v>
          </cell>
          <cell r="AG66">
            <v>4.2000000000000003E-2</v>
          </cell>
          <cell r="AH66">
            <v>50</v>
          </cell>
          <cell r="AI66">
            <v>50</v>
          </cell>
          <cell r="AJ66">
            <v>0.05</v>
          </cell>
          <cell r="AK66">
            <v>75</v>
          </cell>
          <cell r="AL66">
            <v>70</v>
          </cell>
          <cell r="AM66">
            <v>70</v>
          </cell>
          <cell r="AN66">
            <v>0.18</v>
          </cell>
          <cell r="AO66">
            <v>70</v>
          </cell>
          <cell r="AP66">
            <v>0.17499999999999999</v>
          </cell>
          <cell r="AQ66">
            <v>75</v>
          </cell>
          <cell r="AR66">
            <v>3.7499999999999999E-2</v>
          </cell>
          <cell r="AS66">
            <v>50</v>
          </cell>
          <cell r="AT66">
            <v>2.5000000000000001E-2</v>
          </cell>
          <cell r="AU66">
            <v>100</v>
          </cell>
          <cell r="AV66">
            <v>0.05</v>
          </cell>
          <cell r="AW66">
            <v>100</v>
          </cell>
          <cell r="AX66">
            <v>0.1</v>
          </cell>
          <cell r="AY66">
            <v>0</v>
          </cell>
          <cell r="AZ66">
            <v>0</v>
          </cell>
          <cell r="BA66" t="str">
            <v>1- no presenta estudio de luminocidad firmado x profesional                               
2- no presenta cv del rr.hh ejecutor                                                                                      
3- no presenta imágenes de las locaciones en noche                                                   
4- no presenta ubicación de los postes                                                                         
5- el adm contable en carta compromiso indica 3 meses de trabajo para un proyecto de 6 meses</v>
          </cell>
          <cell r="BB66">
            <v>0.65949999999999998</v>
          </cell>
        </row>
        <row r="67">
          <cell r="B67">
            <v>81</v>
          </cell>
          <cell r="C67" t="str">
            <v>PROGRAMA DE ACOMPAÑAMIENTO SEMBRANDO LUZ Y ESPERANZA</v>
          </cell>
          <cell r="D67" t="str">
            <v>CENTRO CULTURAL, SOCIAL Y DEPORTIVO LA VISION DEL REINO</v>
          </cell>
          <cell r="E67" t="str">
            <v>65.096.361-k</v>
          </cell>
          <cell r="F67">
            <v>11983985</v>
          </cell>
          <cell r="G67">
            <v>0</v>
          </cell>
          <cell r="H67" t="str">
            <v>IQUIQUE</v>
          </cell>
          <cell r="I67" t="str">
            <v>NUEVO</v>
          </cell>
          <cell r="J67" t="str">
            <v>PSICOSOCIAL</v>
          </cell>
          <cell r="K67">
            <v>0</v>
          </cell>
          <cell r="L67" t="str">
            <v>PREVENCIÓN INFANTOJUVENIL</v>
          </cell>
          <cell r="M67" t="str">
            <v>INGRESAR SOLO NUMERO DE CANTIDAD DE MESES A EJECUTAR</v>
          </cell>
          <cell r="N67" t="str">
            <v>CAROLINA VARAS SEGUEL</v>
          </cell>
          <cell r="O67" t="str">
            <v>17.793.326-0</v>
          </cell>
          <cell r="P67">
            <v>0</v>
          </cell>
          <cell r="Q67">
            <v>0</v>
          </cell>
          <cell r="R67">
            <v>0</v>
          </cell>
          <cell r="S67">
            <v>0</v>
          </cell>
          <cell r="T67">
            <v>0</v>
          </cell>
          <cell r="U67">
            <v>0</v>
          </cell>
          <cell r="V67">
            <v>0</v>
          </cell>
          <cell r="W67">
            <v>0</v>
          </cell>
          <cell r="X67">
            <v>0</v>
          </cell>
          <cell r="Y67" t="str">
            <v>RENE LAMBERT</v>
          </cell>
          <cell r="Z67">
            <v>0</v>
          </cell>
          <cell r="AA67">
            <v>0.55449999999999999</v>
          </cell>
          <cell r="AB67">
            <v>0</v>
          </cell>
          <cell r="AC67" t="str">
            <v>NO HAY INFORMACIÓN DE RENDICIÓN</v>
          </cell>
          <cell r="AD67">
            <v>0</v>
          </cell>
          <cell r="AE67">
            <v>40</v>
          </cell>
          <cell r="AF67">
            <v>30</v>
          </cell>
          <cell r="AG67">
            <v>2.2000000000000002E-2</v>
          </cell>
          <cell r="AH67">
            <v>75</v>
          </cell>
          <cell r="AI67">
            <v>50</v>
          </cell>
          <cell r="AJ67">
            <v>6.5000000000000002E-2</v>
          </cell>
          <cell r="AK67">
            <v>75</v>
          </cell>
          <cell r="AL67">
            <v>70</v>
          </cell>
          <cell r="AM67">
            <v>70</v>
          </cell>
          <cell r="AN67">
            <v>0.18</v>
          </cell>
          <cell r="AO67">
            <v>30</v>
          </cell>
          <cell r="AP67">
            <v>7.4999999999999997E-2</v>
          </cell>
          <cell r="AQ67">
            <v>75</v>
          </cell>
          <cell r="AR67">
            <v>3.7499999999999999E-2</v>
          </cell>
          <cell r="AS67">
            <v>50</v>
          </cell>
          <cell r="AT67">
            <v>2.5000000000000001E-2</v>
          </cell>
          <cell r="AU67">
            <v>100</v>
          </cell>
          <cell r="AV67">
            <v>0.05</v>
          </cell>
          <cell r="AW67">
            <v>100</v>
          </cell>
          <cell r="AX67">
            <v>0.1</v>
          </cell>
          <cell r="AY67">
            <v>0</v>
          </cell>
          <cell r="AZ67">
            <v>0</v>
          </cell>
          <cell r="BA67" t="str">
            <v>1- presenta 3 rrhh y solo 2 con cv, se debe tomar en cuenta que uno de ellos realiza 4 act, o funciones dentro del proyecto  el cual no presenta c.v                                                                                                                                                2- los psicologos no cumplen con la experiencia demuestran ser egresados el 2015 y 2016. 
3- en carta de compromiso afirman 2 horas x semana y en la descripcion señalan 15 a 18 hrs.   
4- los beneficiarios 15, todos menores con los cuales se harian videos y grabaciones, no especificando el uso odestino de esos videos</v>
          </cell>
          <cell r="BB67">
            <v>0.55449999999999999</v>
          </cell>
        </row>
        <row r="68">
          <cell r="B68">
            <v>82</v>
          </cell>
          <cell r="C68" t="str">
            <v>VECINOS ORGANIZADOS EN ALIANZA CON LA TELEVIGILANCIA</v>
          </cell>
          <cell r="D68" t="str">
            <v>JUNTA DE VECINOS REY DEL MAR</v>
          </cell>
          <cell r="E68" t="str">
            <v>65.012.005-1</v>
          </cell>
          <cell r="F68">
            <v>7999999</v>
          </cell>
          <cell r="G68">
            <v>0</v>
          </cell>
          <cell r="H68" t="str">
            <v>IQUIQUE</v>
          </cell>
          <cell r="I68" t="str">
            <v>NUEVO</v>
          </cell>
          <cell r="J68" t="str">
            <v>SITUACIONAL</v>
          </cell>
          <cell r="K68" t="str">
            <v>CAMARAS</v>
          </cell>
          <cell r="L68">
            <v>0</v>
          </cell>
          <cell r="M68">
            <v>6</v>
          </cell>
          <cell r="N68" t="str">
            <v>EVELYN ARAVENA ARAVENA</v>
          </cell>
          <cell r="O68" t="str">
            <v>17.410.613-4</v>
          </cell>
          <cell r="P68">
            <v>0</v>
          </cell>
          <cell r="Q68" t="str">
            <v>VILLA TELECOM</v>
          </cell>
          <cell r="R68" t="str">
            <v>ANTOIO VILLAFAÑA VACIAN</v>
          </cell>
          <cell r="S68">
            <v>7999000</v>
          </cell>
          <cell r="T68" t="str">
            <v>SI</v>
          </cell>
          <cell r="U68" t="str">
            <v>SI</v>
          </cell>
          <cell r="V68">
            <v>0</v>
          </cell>
          <cell r="W68">
            <v>0</v>
          </cell>
          <cell r="X68">
            <v>7999999</v>
          </cell>
          <cell r="Y68" t="str">
            <v>JORGE ESCALONA</v>
          </cell>
          <cell r="Z68" t="str">
            <v>Adquirir y realizar la instalación de una cámara de seguridad de alta tecnología y que funciones en coordinación con carabineros de Chile y el Municipio</v>
          </cell>
          <cell r="AA68">
            <v>0.79249999999999998</v>
          </cell>
          <cell r="AB68">
            <v>0</v>
          </cell>
          <cell r="AC68" t="str">
            <v>NO HAY INFORMACIÓN DE RENDICIÓN</v>
          </cell>
          <cell r="AD68">
            <v>50</v>
          </cell>
          <cell r="AE68">
            <v>0</v>
          </cell>
          <cell r="AF68">
            <v>100</v>
          </cell>
          <cell r="AG68">
            <v>0.04</v>
          </cell>
          <cell r="AH68">
            <v>75</v>
          </cell>
          <cell r="AI68">
            <v>75</v>
          </cell>
          <cell r="AJ68">
            <v>7.4999999999999997E-2</v>
          </cell>
          <cell r="AK68">
            <v>75</v>
          </cell>
          <cell r="AL68">
            <v>70</v>
          </cell>
          <cell r="AM68">
            <v>70</v>
          </cell>
          <cell r="AN68">
            <v>0.18</v>
          </cell>
          <cell r="AO68">
            <v>100</v>
          </cell>
          <cell r="AP68">
            <v>0.25</v>
          </cell>
          <cell r="AQ68">
            <v>75</v>
          </cell>
          <cell r="AR68">
            <v>3.7499999999999999E-2</v>
          </cell>
          <cell r="AS68">
            <v>50</v>
          </cell>
          <cell r="AT68">
            <v>2.5000000000000001E-2</v>
          </cell>
          <cell r="AU68">
            <v>70</v>
          </cell>
          <cell r="AV68">
            <v>3.5000000000000003E-2</v>
          </cell>
          <cell r="AW68">
            <v>100</v>
          </cell>
          <cell r="AX68">
            <v>0.1</v>
          </cell>
          <cell r="AY68">
            <v>100</v>
          </cell>
          <cell r="AZ68">
            <v>0.05</v>
          </cell>
          <cell r="BA68" t="str">
            <v>1.  NO SE EXHIBE COMPROMISO O PLAN DE MANTENIMIENTO.</v>
          </cell>
          <cell r="BB68">
            <v>0.79249999999999998</v>
          </cell>
        </row>
        <row r="69">
          <cell r="B69">
            <v>83</v>
          </cell>
          <cell r="C69" t="str">
            <v>SANTA CECILIA MAS ILUMINADA</v>
          </cell>
          <cell r="D69" t="str">
            <v>JUNTA VECINAL SANTA CECILIA</v>
          </cell>
          <cell r="E69" t="str">
            <v>65.102.030-1</v>
          </cell>
          <cell r="F69">
            <v>19929261</v>
          </cell>
          <cell r="G69" t="str">
            <v>CHEQUEAR CALCULO LUMINICO</v>
          </cell>
          <cell r="H69" t="str">
            <v>IQUIQUE</v>
          </cell>
          <cell r="I69" t="str">
            <v>NUEVO</v>
          </cell>
          <cell r="J69" t="str">
            <v>SITUACIONAL</v>
          </cell>
          <cell r="K69" t="str">
            <v>ILUMINACIÓN</v>
          </cell>
          <cell r="L69">
            <v>0</v>
          </cell>
          <cell r="M69" t="str">
            <v>INGRESAR SOLO NUMERO DE CANTIDAD DE MESES A EJECUTAR</v>
          </cell>
          <cell r="N69" t="str">
            <v>ROSA CORTES LIRA</v>
          </cell>
          <cell r="O69" t="str">
            <v>10.012.230-8</v>
          </cell>
          <cell r="P69">
            <v>0</v>
          </cell>
          <cell r="Q69" t="str">
            <v>NORTE SOLAR LTDA</v>
          </cell>
          <cell r="R69" t="str">
            <v xml:space="preserve">PATRICIO TRUJILLO </v>
          </cell>
          <cell r="S69">
            <v>19460011</v>
          </cell>
          <cell r="T69" t="str">
            <v>SI</v>
          </cell>
          <cell r="U69">
            <v>0</v>
          </cell>
          <cell r="V69">
            <v>0</v>
          </cell>
          <cell r="W69">
            <v>0</v>
          </cell>
          <cell r="X69">
            <v>19929261</v>
          </cell>
          <cell r="Y69" t="str">
            <v>RENE LAMBERT</v>
          </cell>
          <cell r="Z69" t="str">
            <v>INSTALACION DE LUMINARIAS FOTOVOLTAICAS SOLARES EN LAS CALLES Y PASAJES INTERIORES DE LA JUNTA DE VECINOS SANTA CECILIA</v>
          </cell>
          <cell r="AA69">
            <v>0.70950000000000002</v>
          </cell>
          <cell r="AB69">
            <v>0</v>
          </cell>
          <cell r="AC69" t="str">
            <v>NO HAY INFORMACIÓN DE RENDICIÓN</v>
          </cell>
          <cell r="AD69">
            <v>0</v>
          </cell>
          <cell r="AE69">
            <v>80</v>
          </cell>
          <cell r="AF69">
            <v>100</v>
          </cell>
          <cell r="AG69">
            <v>5.2000000000000005E-2</v>
          </cell>
          <cell r="AH69">
            <v>100</v>
          </cell>
          <cell r="AI69">
            <v>75</v>
          </cell>
          <cell r="AJ69">
            <v>0.09</v>
          </cell>
          <cell r="AK69">
            <v>100</v>
          </cell>
          <cell r="AL69">
            <v>70</v>
          </cell>
          <cell r="AM69">
            <v>70</v>
          </cell>
          <cell r="AN69">
            <v>0.20499999999999999</v>
          </cell>
          <cell r="AO69">
            <v>100</v>
          </cell>
          <cell r="AP69">
            <v>0.25</v>
          </cell>
          <cell r="AQ69">
            <v>75</v>
          </cell>
          <cell r="AR69">
            <v>3.7499999999999999E-2</v>
          </cell>
          <cell r="AS69">
            <v>50</v>
          </cell>
          <cell r="AT69">
            <v>2.5000000000000001E-2</v>
          </cell>
          <cell r="AU69">
            <v>100</v>
          </cell>
          <cell r="AV69">
            <v>0.05</v>
          </cell>
          <cell r="AW69">
            <v>0</v>
          </cell>
          <cell r="AX69">
            <v>0</v>
          </cell>
          <cell r="AY69">
            <v>0</v>
          </cell>
          <cell r="AZ69">
            <v>0</v>
          </cell>
          <cell r="BA69" t="str">
            <v>1-  debe indicar mes de inicio y termino de los trabajos                                
2- no queda claro la ubicación del alumbrado, me explico según plano , en los pasajes, vereda, patio interior de los edificios o sobre estos    
3- no presenta calculo luminico firmado por un profesional                                                                                                                                      
4- no presenta imagenes de la ubicacion de la luminaria con luz noche
5- las cotizaciones presentadas no coinciden con los equipos seleccionados (paneles solares)
6.  en el anexo N°16, memoria tecnica, se describe a una empresa diferente con la cual se suscribe el contrato. Ademas, dos de las empresas cotizadas presentan diferentes rut y mismos rr.hh.</v>
          </cell>
          <cell r="BB69">
            <v>0.70950000000000002</v>
          </cell>
        </row>
        <row r="70">
          <cell r="B70">
            <v>85</v>
          </cell>
          <cell r="C70" t="str">
            <v>CAMARAS DESPERTAR BORO</v>
          </cell>
          <cell r="D70" t="str">
            <v>EL DESPERTAR DEL BORO</v>
          </cell>
          <cell r="E70" t="str">
            <v>65.001.273-9</v>
          </cell>
          <cell r="F70">
            <v>8000000</v>
          </cell>
          <cell r="G70" t="str">
            <v>ANEXO 23 SIN REQUERIMIENTOS TECNICOS PERTENECIENTES A ALTO HOSPICIO</v>
          </cell>
          <cell r="H70" t="str">
            <v>IQUIQUE</v>
          </cell>
          <cell r="I70" t="str">
            <v>NUEVO</v>
          </cell>
          <cell r="J70" t="str">
            <v>SITUACIONAL</v>
          </cell>
          <cell r="K70" t="str">
            <v>CAMARAS</v>
          </cell>
          <cell r="L70">
            <v>0</v>
          </cell>
          <cell r="M70">
            <v>6</v>
          </cell>
          <cell r="N70" t="str">
            <v>ISABEL NOVOA MACAYA</v>
          </cell>
          <cell r="O70" t="str">
            <v>9.138.361-6</v>
          </cell>
          <cell r="P70">
            <v>0</v>
          </cell>
          <cell r="Q70" t="str">
            <v>LIDESEM LTDA</v>
          </cell>
          <cell r="R70" t="str">
            <v>JORGE CELIS ARELLANO</v>
          </cell>
          <cell r="S70">
            <v>7852500</v>
          </cell>
          <cell r="T70" t="str">
            <v>SI</v>
          </cell>
          <cell r="U70" t="str">
            <v>INCOMPLETO</v>
          </cell>
          <cell r="V70">
            <v>0</v>
          </cell>
          <cell r="W70">
            <v>0</v>
          </cell>
          <cell r="X70">
            <v>8000000</v>
          </cell>
          <cell r="Y70" t="str">
            <v>JORGE ESCALONA</v>
          </cell>
          <cell r="Z70" t="str">
            <v>Reducir los indices de delincuencia, victimización y minimizar los factores de riesgo en la población de esta junta de vecinos, a través de la instalación de un sistema autónomo de cámaras de televigilancia vecinal. 15 CÁMARAS</v>
          </cell>
          <cell r="AA70">
            <v>0.78</v>
          </cell>
          <cell r="AB70">
            <v>0</v>
          </cell>
          <cell r="AC70" t="str">
            <v>NO HAY INFORMACIÓN DE RENDICIÓN</v>
          </cell>
          <cell r="AD70">
            <v>75</v>
          </cell>
          <cell r="AE70">
            <v>100</v>
          </cell>
          <cell r="AF70">
            <v>100</v>
          </cell>
          <cell r="AG70">
            <v>0.09</v>
          </cell>
          <cell r="AH70">
            <v>100</v>
          </cell>
          <cell r="AI70">
            <v>100</v>
          </cell>
          <cell r="AJ70">
            <v>0.1</v>
          </cell>
          <cell r="AK70">
            <v>75</v>
          </cell>
          <cell r="AL70">
            <v>100</v>
          </cell>
          <cell r="AM70">
            <v>70</v>
          </cell>
          <cell r="AN70">
            <v>0.20250000000000001</v>
          </cell>
          <cell r="AO70">
            <v>70</v>
          </cell>
          <cell r="AP70">
            <v>0.17499999999999999</v>
          </cell>
          <cell r="AQ70">
            <v>75</v>
          </cell>
          <cell r="AR70">
            <v>3.7499999999999999E-2</v>
          </cell>
          <cell r="AS70">
            <v>50</v>
          </cell>
          <cell r="AT70">
            <v>2.5000000000000001E-2</v>
          </cell>
          <cell r="AU70">
            <v>100</v>
          </cell>
          <cell r="AV70">
            <v>0.05</v>
          </cell>
          <cell r="AW70">
            <v>100</v>
          </cell>
          <cell r="AX70">
            <v>0.1</v>
          </cell>
          <cell r="AY70">
            <v>0</v>
          </cell>
          <cell r="AZ70">
            <v>0</v>
          </cell>
          <cell r="BA70" t="str">
            <v xml:space="preserve">1. DE ADJUDICAR DEBE INCORPORAR PANTALLA O MONITOR DE LAS CAMARAS, LA CUAL DEBE QUEDAR EN PROPIEDAD DE LA INSTITUCIÓN.  
</v>
          </cell>
          <cell r="BB70">
            <v>0.78</v>
          </cell>
        </row>
        <row r="71">
          <cell r="B71">
            <v>86</v>
          </cell>
          <cell r="C71" t="str">
            <v>CAMARAS ALTO MOLLE</v>
          </cell>
          <cell r="D71" t="str">
            <v>JUNTA DE VECINOS ALTO MOLLE</v>
          </cell>
          <cell r="E71" t="str">
            <v>65.761.480-7</v>
          </cell>
          <cell r="F71">
            <v>8000000</v>
          </cell>
          <cell r="G71" t="str">
            <v>ANEXO 23 SIN REQUERIMIENTOS TECNICOS PERTENECIENTES A ALTO HOSPICIO</v>
          </cell>
          <cell r="H71" t="str">
            <v>IQUIQUE</v>
          </cell>
          <cell r="I71" t="str">
            <v>NUEVO</v>
          </cell>
          <cell r="J71" t="str">
            <v>SITUACIONAL</v>
          </cell>
          <cell r="K71" t="str">
            <v>CAMARAS</v>
          </cell>
          <cell r="L71">
            <v>0</v>
          </cell>
          <cell r="M71">
            <v>6</v>
          </cell>
          <cell r="N71" t="str">
            <v>MARTA RUBIO CATEPILLAN</v>
          </cell>
          <cell r="O71" t="str">
            <v>7.481.618-5</v>
          </cell>
          <cell r="P71">
            <v>0</v>
          </cell>
          <cell r="Q71" t="str">
            <v>LIDESEM LTDA</v>
          </cell>
          <cell r="R71" t="str">
            <v>JORGE CELIS ARELLANO</v>
          </cell>
          <cell r="S71">
            <v>7852500</v>
          </cell>
          <cell r="T71" t="str">
            <v>SI</v>
          </cell>
          <cell r="U71" t="str">
            <v>INCOMPLETO</v>
          </cell>
          <cell r="V71">
            <v>0</v>
          </cell>
          <cell r="W71">
            <v>0</v>
          </cell>
          <cell r="X71">
            <v>8000000</v>
          </cell>
          <cell r="Y71" t="str">
            <v>JORGE ESCALONA</v>
          </cell>
          <cell r="Z71" t="str">
            <v>Reducir los indices de delincuencia, victimización y minimizar los factores de riesgo en la población de esta junta de vecinos, a través de la instalación de un sistema autónomo de cámaras de televigilancia vecinal. 15 CÁMARAS</v>
          </cell>
          <cell r="AA71">
            <v>0.78</v>
          </cell>
          <cell r="AB71">
            <v>0</v>
          </cell>
          <cell r="AC71" t="str">
            <v>NO HAY INFORMACIÓN DE RENDICIÓN</v>
          </cell>
          <cell r="AD71">
            <v>75</v>
          </cell>
          <cell r="AE71">
            <v>100</v>
          </cell>
          <cell r="AF71">
            <v>100</v>
          </cell>
          <cell r="AG71">
            <v>0.09</v>
          </cell>
          <cell r="AH71">
            <v>100</v>
          </cell>
          <cell r="AI71">
            <v>100</v>
          </cell>
          <cell r="AJ71">
            <v>0.1</v>
          </cell>
          <cell r="AK71">
            <v>75</v>
          </cell>
          <cell r="AL71">
            <v>100</v>
          </cell>
          <cell r="AM71">
            <v>70</v>
          </cell>
          <cell r="AN71">
            <v>0.20250000000000001</v>
          </cell>
          <cell r="AO71">
            <v>70</v>
          </cell>
          <cell r="AP71">
            <v>0.17499999999999999</v>
          </cell>
          <cell r="AQ71">
            <v>75</v>
          </cell>
          <cell r="AR71">
            <v>3.7499999999999999E-2</v>
          </cell>
          <cell r="AS71">
            <v>50</v>
          </cell>
          <cell r="AT71">
            <v>2.5000000000000001E-2</v>
          </cell>
          <cell r="AU71">
            <v>100</v>
          </cell>
          <cell r="AV71">
            <v>0.05</v>
          </cell>
          <cell r="AW71">
            <v>100</v>
          </cell>
          <cell r="AX71">
            <v>0.1</v>
          </cell>
          <cell r="AY71">
            <v>0</v>
          </cell>
          <cell r="AZ71">
            <v>0</v>
          </cell>
          <cell r="BA71" t="str">
            <v xml:space="preserve">1. DE ADJUDICAR DEBE INCORPORAR PANTALLA O MONITOR DE LAS CAMARAS, LA CUAL DEBE QUEDAR EN PROPIEDAD DE LA INSTITUCIÓN.  
</v>
          </cell>
          <cell r="BB71">
            <v>0.78</v>
          </cell>
        </row>
        <row r="72">
          <cell r="B72">
            <v>87</v>
          </cell>
          <cell r="C72" t="str">
            <v>LUMINARIA PASAJE ESFUERZO</v>
          </cell>
          <cell r="D72" t="str">
            <v>CLUB SOCIAL DEPORTIVO Y CULTURAL PASAJE ESFUERZO</v>
          </cell>
          <cell r="E72" t="str">
            <v>65.052.729-1</v>
          </cell>
          <cell r="F72">
            <v>20000000</v>
          </cell>
          <cell r="G72" t="str">
            <v>CHEQUEAR CALCULO LUMINICO</v>
          </cell>
          <cell r="H72" t="str">
            <v>IQUIQUE</v>
          </cell>
          <cell r="I72" t="str">
            <v>NUEVO</v>
          </cell>
          <cell r="J72" t="str">
            <v>SITUACIONAL</v>
          </cell>
          <cell r="K72" t="str">
            <v>ILUMINACIÓN</v>
          </cell>
          <cell r="L72">
            <v>0</v>
          </cell>
          <cell r="M72" t="str">
            <v>INGRESAR SOLO NUMERO DE CANTIDAD DE MESES A EJECUTAR</v>
          </cell>
          <cell r="N72" t="str">
            <v>JUANA LUISA ZEPEDA PIZARRO</v>
          </cell>
          <cell r="O72" t="str">
            <v>12.597.723-5</v>
          </cell>
          <cell r="P72">
            <v>0</v>
          </cell>
          <cell r="Q72" t="str">
            <v>LIDESEM LTDA</v>
          </cell>
          <cell r="R72" t="str">
            <v>JORGE CELIS ARELLANO</v>
          </cell>
          <cell r="S72">
            <v>20000000</v>
          </cell>
          <cell r="T72" t="str">
            <v>SI</v>
          </cell>
          <cell r="U72">
            <v>0</v>
          </cell>
          <cell r="V72">
            <v>0</v>
          </cell>
          <cell r="W72">
            <v>0</v>
          </cell>
          <cell r="X72">
            <v>0</v>
          </cell>
          <cell r="Y72" t="str">
            <v>MIGUEL REBORIDO</v>
          </cell>
          <cell r="Z72" t="str">
            <v>REDUCIR INDICES DE DELICUENCIA Y VICTIMIZACION MEDIANTE LA INSTALACION DE UN SISTEMA DE ILUMINACION FOTOVOLTAICO INTEGRADO  EN EL SECTOR DEL PASAJE ESFUERZO</v>
          </cell>
          <cell r="AA72">
            <v>0.54100000000000015</v>
          </cell>
          <cell r="AB72">
            <v>-7</v>
          </cell>
          <cell r="AC72" t="str">
            <v>NO CUMPLE CON RENDICIÓN</v>
          </cell>
          <cell r="AD72">
            <v>75</v>
          </cell>
          <cell r="AE72">
            <v>40</v>
          </cell>
          <cell r="AF72">
            <v>100</v>
          </cell>
          <cell r="AG72">
            <v>6.6000000000000003E-2</v>
          </cell>
          <cell r="AH72">
            <v>50</v>
          </cell>
          <cell r="AI72">
            <v>100</v>
          </cell>
          <cell r="AJ72">
            <v>7.0000000000000007E-2</v>
          </cell>
          <cell r="AK72">
            <v>75</v>
          </cell>
          <cell r="AL72">
            <v>70</v>
          </cell>
          <cell r="AM72">
            <v>100</v>
          </cell>
          <cell r="AN72">
            <v>0.20250000000000001</v>
          </cell>
          <cell r="AO72">
            <v>70</v>
          </cell>
          <cell r="AP72">
            <v>0.17499999999999999</v>
          </cell>
          <cell r="AQ72">
            <v>75</v>
          </cell>
          <cell r="AR72">
            <v>3.7499999999999999E-2</v>
          </cell>
          <cell r="AS72">
            <v>50</v>
          </cell>
          <cell r="AT72">
            <v>2.5000000000000001E-2</v>
          </cell>
          <cell r="AU72">
            <v>70</v>
          </cell>
          <cell r="AV72">
            <v>3.5000000000000003E-2</v>
          </cell>
          <cell r="AW72">
            <v>0</v>
          </cell>
          <cell r="AX72">
            <v>0</v>
          </cell>
          <cell r="AY72">
            <v>0</v>
          </cell>
          <cell r="AZ72">
            <v>0</v>
          </cell>
          <cell r="BA72" t="str">
            <v xml:space="preserve">1. NO adjunta curriculums ni certificados que avalen un equipo competente para ejecutar la iniciativa del proyecto. 
2. Las fotos adjuntadas no cumplen el objetivo debido a que fueron tomadas de día </v>
          </cell>
          <cell r="BB72">
            <v>0.6110000000000001</v>
          </cell>
        </row>
        <row r="73">
          <cell r="B73">
            <v>88</v>
          </cell>
          <cell r="C73" t="str">
            <v>LUMINARIA ALCANTAGUA</v>
          </cell>
          <cell r="D73" t="str">
            <v>JUNTA DE VECINOS ALCANTAGUA</v>
          </cell>
          <cell r="E73" t="str">
            <v>65.023.455-3</v>
          </cell>
          <cell r="F73">
            <v>20000000</v>
          </cell>
          <cell r="G73" t="str">
            <v>CHEQUEAR CALCULO LUMINICO</v>
          </cell>
          <cell r="H73" t="str">
            <v>IQUIQUE</v>
          </cell>
          <cell r="I73" t="str">
            <v>NUEVO</v>
          </cell>
          <cell r="J73" t="str">
            <v>SITUACIONAL</v>
          </cell>
          <cell r="K73" t="str">
            <v>ILUMINACIÓN</v>
          </cell>
          <cell r="L73">
            <v>0</v>
          </cell>
          <cell r="M73" t="str">
            <v>INGRESAR SOLO NUMERO DE CANTIDAD DE MESES A EJECUTAR</v>
          </cell>
          <cell r="N73" t="str">
            <v xml:space="preserve">JULIO CASTILLO PALACIOS </v>
          </cell>
          <cell r="O73" t="str">
            <v>7.221.937-6</v>
          </cell>
          <cell r="P73">
            <v>0</v>
          </cell>
          <cell r="Q73" t="str">
            <v>LINK SUR</v>
          </cell>
          <cell r="R73" t="str">
            <v>CRISTIAN LOPEZ</v>
          </cell>
          <cell r="S73">
            <v>19932500</v>
          </cell>
          <cell r="T73" t="str">
            <v>SI</v>
          </cell>
          <cell r="U73">
            <v>0</v>
          </cell>
          <cell r="V73">
            <v>0</v>
          </cell>
          <cell r="W73">
            <v>0</v>
          </cell>
          <cell r="X73">
            <v>0</v>
          </cell>
          <cell r="Y73" t="str">
            <v>MIGUEL REBORIDO</v>
          </cell>
          <cell r="Z73" t="str">
            <v>INSTALACION DE SISTEMA DE ILUMINACION FOTOVOLTAICO INTEGRADO EN EL SECTOR CORRESPONDIENTE A LA JUNTA DE VECINOS ALCANTAGUA</v>
          </cell>
          <cell r="AA73">
            <v>0.62450000000000006</v>
          </cell>
          <cell r="AB73">
            <v>0</v>
          </cell>
          <cell r="AC73" t="str">
            <v>NO HAY INFORMACIÓN DE RENDICIÓN</v>
          </cell>
          <cell r="AD73">
            <v>75</v>
          </cell>
          <cell r="AE73">
            <v>80</v>
          </cell>
          <cell r="AF73">
            <v>100</v>
          </cell>
          <cell r="AG73">
            <v>8.199999999999999E-2</v>
          </cell>
          <cell r="AH73">
            <v>75</v>
          </cell>
          <cell r="AI73">
            <v>75</v>
          </cell>
          <cell r="AJ73">
            <v>7.4999999999999997E-2</v>
          </cell>
          <cell r="AK73">
            <v>75</v>
          </cell>
          <cell r="AL73">
            <v>70</v>
          </cell>
          <cell r="AM73">
            <v>70</v>
          </cell>
          <cell r="AN73">
            <v>0.18</v>
          </cell>
          <cell r="AO73">
            <v>70</v>
          </cell>
          <cell r="AP73">
            <v>0.17499999999999999</v>
          </cell>
          <cell r="AQ73">
            <v>75</v>
          </cell>
          <cell r="AR73">
            <v>3.7499999999999999E-2</v>
          </cell>
          <cell r="AS73">
            <v>50</v>
          </cell>
          <cell r="AT73">
            <v>2.5000000000000001E-2</v>
          </cell>
          <cell r="AU73">
            <v>100</v>
          </cell>
          <cell r="AV73">
            <v>0.05</v>
          </cell>
          <cell r="AW73">
            <v>0</v>
          </cell>
          <cell r="AX73">
            <v>0</v>
          </cell>
          <cell r="AY73">
            <v>0</v>
          </cell>
          <cell r="AZ73">
            <v>0</v>
          </cell>
          <cell r="BA73" t="str">
            <v xml:space="preserve">1. Anexar certificados que justifiquen las competencias del equipo ejecutor. 
2. Anexar compromiso de la totalidad del equipo de trabajo. 
3. Presentar curriculums de la totalidad del equipo de trabajo. Incorporar mapa de factor de riesgo. Anexo 11. </v>
          </cell>
          <cell r="BB73">
            <v>0.62450000000000006</v>
          </cell>
        </row>
        <row r="74">
          <cell r="B74">
            <v>89</v>
          </cell>
          <cell r="C74" t="str">
            <v>CAMARAS LOS VOLCANES</v>
          </cell>
          <cell r="D74" t="str">
            <v>JUNTA DE VECINOS LOS VOLCANES</v>
          </cell>
          <cell r="E74" t="str">
            <v>65.021.221-5</v>
          </cell>
          <cell r="F74">
            <v>8000000</v>
          </cell>
          <cell r="G74" t="str">
            <v>ANEXO 23 SIN REQUERIMIENTOS TECNICOS PERTENECIENTES A ALTO HOSPICIO</v>
          </cell>
          <cell r="H74" t="str">
            <v>IQUIQUE</v>
          </cell>
          <cell r="I74" t="str">
            <v>NUEVO</v>
          </cell>
          <cell r="J74" t="str">
            <v>SITUACIONAL</v>
          </cell>
          <cell r="K74" t="str">
            <v>CAMARAS</v>
          </cell>
          <cell r="L74">
            <v>0</v>
          </cell>
          <cell r="M74">
            <v>6</v>
          </cell>
          <cell r="N74" t="str">
            <v>KIMBERLI RIVERA MEJIAS</v>
          </cell>
          <cell r="O74" t="str">
            <v>16.055.360-K</v>
          </cell>
          <cell r="P74">
            <v>0</v>
          </cell>
          <cell r="Q74" t="str">
            <v>LIDESEM LTDA</v>
          </cell>
          <cell r="R74" t="str">
            <v>JORGE CELIS ARELLANO</v>
          </cell>
          <cell r="S74">
            <v>7852500</v>
          </cell>
          <cell r="T74" t="str">
            <v>SI</v>
          </cell>
          <cell r="U74" t="str">
            <v>INCOMPLETO</v>
          </cell>
          <cell r="V74">
            <v>0</v>
          </cell>
          <cell r="W74">
            <v>0</v>
          </cell>
          <cell r="X74">
            <v>8000000</v>
          </cell>
          <cell r="Y74" t="str">
            <v>JORGE ESCALONA</v>
          </cell>
          <cell r="Z74">
            <v>0</v>
          </cell>
          <cell r="AA74">
            <v>0.78</v>
          </cell>
          <cell r="AB74">
            <v>0</v>
          </cell>
          <cell r="AC74" t="str">
            <v>NO HAY INFORMACIÓN DE RENDICIÓN</v>
          </cell>
          <cell r="AD74">
            <v>75</v>
          </cell>
          <cell r="AE74">
            <v>100</v>
          </cell>
          <cell r="AF74">
            <v>100</v>
          </cell>
          <cell r="AG74">
            <v>0.09</v>
          </cell>
          <cell r="AH74">
            <v>100</v>
          </cell>
          <cell r="AI74">
            <v>100</v>
          </cell>
          <cell r="AJ74">
            <v>0.1</v>
          </cell>
          <cell r="AK74">
            <v>75</v>
          </cell>
          <cell r="AL74">
            <v>100</v>
          </cell>
          <cell r="AM74">
            <v>70</v>
          </cell>
          <cell r="AN74">
            <v>0.20250000000000001</v>
          </cell>
          <cell r="AO74">
            <v>70</v>
          </cell>
          <cell r="AP74">
            <v>0.17499999999999999</v>
          </cell>
          <cell r="AQ74">
            <v>75</v>
          </cell>
          <cell r="AR74">
            <v>3.7499999999999999E-2</v>
          </cell>
          <cell r="AS74">
            <v>50</v>
          </cell>
          <cell r="AT74">
            <v>2.5000000000000001E-2</v>
          </cell>
          <cell r="AU74">
            <v>100</v>
          </cell>
          <cell r="AV74">
            <v>0.05</v>
          </cell>
          <cell r="AW74">
            <v>100</v>
          </cell>
          <cell r="AX74">
            <v>0.1</v>
          </cell>
          <cell r="AY74">
            <v>0</v>
          </cell>
          <cell r="AZ74">
            <v>0</v>
          </cell>
          <cell r="BA74" t="str">
            <v xml:space="preserve">1. DE ADJUDICAR DEBE INCORPORAR PANTALLA O MONITOR DE LAS CAMARAS, LA CUAL DEBE QUEDAR EN PROPIEDAD DE LA INSTITUCIÓN.  
</v>
          </cell>
          <cell r="BB74">
            <v>0.78</v>
          </cell>
        </row>
        <row r="75">
          <cell r="B75">
            <v>90</v>
          </cell>
          <cell r="C75" t="str">
            <v>CAMARAS RAUL RETTIG</v>
          </cell>
          <cell r="D75" t="str">
            <v>JUNTA DE VECINOS RAUL RETTIG</v>
          </cell>
          <cell r="E75" t="str">
            <v>65.153.900-5</v>
          </cell>
          <cell r="F75">
            <v>8000000</v>
          </cell>
          <cell r="G75" t="str">
            <v>ANEXO 23 SIN REQUERIMIENTOS TECNICOS PERTENECIENTES A ALTO HOSPICIO</v>
          </cell>
          <cell r="H75" t="str">
            <v>IQUIQUE</v>
          </cell>
          <cell r="I75" t="str">
            <v>NUEVO</v>
          </cell>
          <cell r="J75" t="str">
            <v>SITUACIONAL</v>
          </cell>
          <cell r="K75" t="str">
            <v>CAMARAS</v>
          </cell>
          <cell r="L75">
            <v>0</v>
          </cell>
          <cell r="M75">
            <v>6</v>
          </cell>
          <cell r="N75" t="str">
            <v>MARITZA MACAYA NAVARRO</v>
          </cell>
          <cell r="O75" t="str">
            <v>9.916.784-K</v>
          </cell>
          <cell r="P75">
            <v>0</v>
          </cell>
          <cell r="Q75" t="str">
            <v>LIDESEM LTDA</v>
          </cell>
          <cell r="R75" t="str">
            <v>JORGE CELIS ARELLANO</v>
          </cell>
          <cell r="S75">
            <v>7852500</v>
          </cell>
          <cell r="T75" t="str">
            <v>SI</v>
          </cell>
          <cell r="U75" t="str">
            <v>INCOMPLETO</v>
          </cell>
          <cell r="V75">
            <v>0</v>
          </cell>
          <cell r="W75">
            <v>0</v>
          </cell>
          <cell r="X75">
            <v>8000000</v>
          </cell>
          <cell r="Y75" t="str">
            <v>JORGE ESCALONA</v>
          </cell>
          <cell r="Z75" t="str">
            <v>Reducir los indices de delincuencia, victimización y minimizar los factores de riesgo en la población de esta junta de vecinos, a través de la instalación de un sistema autónomo de cámaras de televigilancia vecinal. 15 CÁMARAS</v>
          </cell>
          <cell r="AA75">
            <v>0.78</v>
          </cell>
          <cell r="AB75">
            <v>0</v>
          </cell>
          <cell r="AC75" t="str">
            <v>NO HAY INFORMACIÓN DE RENDICIÓN</v>
          </cell>
          <cell r="AD75">
            <v>75</v>
          </cell>
          <cell r="AE75">
            <v>100</v>
          </cell>
          <cell r="AF75">
            <v>100</v>
          </cell>
          <cell r="AG75">
            <v>0.09</v>
          </cell>
          <cell r="AH75">
            <v>100</v>
          </cell>
          <cell r="AI75">
            <v>100</v>
          </cell>
          <cell r="AJ75">
            <v>0.1</v>
          </cell>
          <cell r="AK75">
            <v>75</v>
          </cell>
          <cell r="AL75">
            <v>100</v>
          </cell>
          <cell r="AM75">
            <v>70</v>
          </cell>
          <cell r="AN75">
            <v>0.20250000000000001</v>
          </cell>
          <cell r="AO75">
            <v>70</v>
          </cell>
          <cell r="AP75">
            <v>0.17499999999999999</v>
          </cell>
          <cell r="AQ75">
            <v>75</v>
          </cell>
          <cell r="AR75">
            <v>3.7499999999999999E-2</v>
          </cell>
          <cell r="AS75">
            <v>50</v>
          </cell>
          <cell r="AT75">
            <v>2.5000000000000001E-2</v>
          </cell>
          <cell r="AU75">
            <v>100</v>
          </cell>
          <cell r="AV75">
            <v>0.05</v>
          </cell>
          <cell r="AW75">
            <v>100</v>
          </cell>
          <cell r="AX75">
            <v>0.1</v>
          </cell>
          <cell r="AY75">
            <v>0</v>
          </cell>
          <cell r="AZ75">
            <v>0</v>
          </cell>
          <cell r="BA75" t="str">
            <v xml:space="preserve">1. DE ADJUDICAR DEBE INCORPORAR PANTALLA O MONITOR DE LAS CAMARAS, LA CUAL DEBE QUEDAR EN PROPIEDAD DE LA INSTITUCIÓN.  
</v>
          </cell>
          <cell r="BB75">
            <v>0.78</v>
          </cell>
        </row>
        <row r="76">
          <cell r="B76">
            <v>91</v>
          </cell>
          <cell r="C76" t="str">
            <v>CAMARAS ISABEL ALLENDE</v>
          </cell>
          <cell r="D76" t="str">
            <v>JUNTA DE VECINOS ISABEL ALLENDE</v>
          </cell>
          <cell r="E76" t="str">
            <v>65.085.969-3</v>
          </cell>
          <cell r="F76">
            <v>8000000</v>
          </cell>
          <cell r="G76" t="str">
            <v>ANEXO 23 SIN REQUERIMIENTOS TECNICOS PERTENECIENTES A ALTO HOSPICIO</v>
          </cell>
          <cell r="H76" t="str">
            <v>IQUIQUE</v>
          </cell>
          <cell r="I76" t="str">
            <v>NUEVO</v>
          </cell>
          <cell r="J76" t="str">
            <v>SITUACIONAL</v>
          </cell>
          <cell r="K76" t="str">
            <v>CAMARAS</v>
          </cell>
          <cell r="L76">
            <v>0</v>
          </cell>
          <cell r="M76">
            <v>6</v>
          </cell>
          <cell r="N76" t="str">
            <v>NOVELIA MORA FLORES</v>
          </cell>
          <cell r="O76" t="str">
            <v>11.816.257-9</v>
          </cell>
          <cell r="P76">
            <v>0</v>
          </cell>
          <cell r="Q76" t="str">
            <v>LIDESEM LTDA</v>
          </cell>
          <cell r="R76" t="str">
            <v>JORGE CELIS ARELLANO</v>
          </cell>
          <cell r="S76">
            <v>7852500</v>
          </cell>
          <cell r="T76" t="str">
            <v>SI</v>
          </cell>
          <cell r="U76" t="str">
            <v>INCOMPLETO</v>
          </cell>
          <cell r="V76">
            <v>0</v>
          </cell>
          <cell r="W76">
            <v>0</v>
          </cell>
          <cell r="X76">
            <v>8000000</v>
          </cell>
          <cell r="Y76" t="str">
            <v>JORGE ESCALONA</v>
          </cell>
          <cell r="Z76">
            <v>0</v>
          </cell>
          <cell r="AA76">
            <v>0.78</v>
          </cell>
          <cell r="AB76">
            <v>0</v>
          </cell>
          <cell r="AC76" t="str">
            <v>NO HAY INFORMACIÓN DE RENDICIÓN</v>
          </cell>
          <cell r="AD76">
            <v>75</v>
          </cell>
          <cell r="AE76">
            <v>100</v>
          </cell>
          <cell r="AF76">
            <v>100</v>
          </cell>
          <cell r="AG76">
            <v>0.09</v>
          </cell>
          <cell r="AH76">
            <v>100</v>
          </cell>
          <cell r="AI76">
            <v>100</v>
          </cell>
          <cell r="AJ76">
            <v>0.1</v>
          </cell>
          <cell r="AK76">
            <v>75</v>
          </cell>
          <cell r="AL76">
            <v>100</v>
          </cell>
          <cell r="AM76">
            <v>70</v>
          </cell>
          <cell r="AN76">
            <v>0.20250000000000001</v>
          </cell>
          <cell r="AO76">
            <v>70</v>
          </cell>
          <cell r="AP76">
            <v>0.17499999999999999</v>
          </cell>
          <cell r="AQ76">
            <v>75</v>
          </cell>
          <cell r="AR76">
            <v>3.7499999999999999E-2</v>
          </cell>
          <cell r="AS76">
            <v>50</v>
          </cell>
          <cell r="AT76">
            <v>2.5000000000000001E-2</v>
          </cell>
          <cell r="AU76">
            <v>100</v>
          </cell>
          <cell r="AV76">
            <v>0.05</v>
          </cell>
          <cell r="AW76">
            <v>100</v>
          </cell>
          <cell r="AX76">
            <v>0.1</v>
          </cell>
          <cell r="AY76">
            <v>0</v>
          </cell>
          <cell r="AZ76">
            <v>0</v>
          </cell>
          <cell r="BA76" t="str">
            <v xml:space="preserve">1. DE ADJUDICAR DEBE INCORPORAR PANTALLA O MONITOR DE LAS CAMARAS, LA CUAL DEBE QUEDAR EN PROPIEDAD DE LA INSTITUCIÓN.  
</v>
          </cell>
          <cell r="BB76">
            <v>0.78</v>
          </cell>
        </row>
        <row r="77">
          <cell r="B77">
            <v>92</v>
          </cell>
          <cell r="C77" t="str">
            <v>LUMINARIAS UNION EL MORRO</v>
          </cell>
          <cell r="D77" t="str">
            <v>CLUB DEPORTIVO UNION MORRO</v>
          </cell>
          <cell r="E77" t="str">
            <v>74.123.900-0</v>
          </cell>
          <cell r="F77">
            <v>20000000</v>
          </cell>
          <cell r="G77" t="str">
            <v>CHEQUEAR CALCULO LUMINICO</v>
          </cell>
          <cell r="H77">
            <v>0</v>
          </cell>
          <cell r="I77" t="str">
            <v>NUEVO</v>
          </cell>
          <cell r="J77" t="str">
            <v>SITUACIONAL</v>
          </cell>
          <cell r="K77" t="str">
            <v>ILUMINACIÓN</v>
          </cell>
          <cell r="L77">
            <v>0</v>
          </cell>
          <cell r="M77" t="str">
            <v>INGRESAR SOLO NUMERO DE CANTIDAD DE MESES A EJECUTAR</v>
          </cell>
          <cell r="N77" t="str">
            <v xml:space="preserve">RODRIGO ARTURO MALAGARRIGA RODRIGUEZ </v>
          </cell>
          <cell r="O77" t="str">
            <v>10.883.654-7</v>
          </cell>
          <cell r="P77">
            <v>0</v>
          </cell>
          <cell r="Q77" t="str">
            <v>LINK SUR</v>
          </cell>
          <cell r="R77" t="str">
            <v>CRISTIAN</v>
          </cell>
          <cell r="S77">
            <v>19932500</v>
          </cell>
          <cell r="T77" t="str">
            <v>SI</v>
          </cell>
          <cell r="U77">
            <v>0</v>
          </cell>
          <cell r="V77">
            <v>0</v>
          </cell>
          <cell r="W77">
            <v>0</v>
          </cell>
          <cell r="X77">
            <v>0</v>
          </cell>
          <cell r="Y77" t="str">
            <v>RENE LAMBERT</v>
          </cell>
          <cell r="Z77">
            <v>0</v>
          </cell>
          <cell r="AA77">
            <v>0.59350000000000003</v>
          </cell>
          <cell r="AB77">
            <v>0</v>
          </cell>
          <cell r="AC77" t="str">
            <v>NO HAY INFORMACIÓN DE RENDICIÓN</v>
          </cell>
          <cell r="AD77">
            <v>0</v>
          </cell>
          <cell r="AE77">
            <v>40</v>
          </cell>
          <cell r="AF77">
            <v>100</v>
          </cell>
          <cell r="AG77">
            <v>3.6000000000000004E-2</v>
          </cell>
          <cell r="AH77">
            <v>0</v>
          </cell>
          <cell r="AI77">
            <v>50</v>
          </cell>
          <cell r="AJ77">
            <v>0.02</v>
          </cell>
          <cell r="AK77">
            <v>75</v>
          </cell>
          <cell r="AL77">
            <v>70</v>
          </cell>
          <cell r="AM77">
            <v>30</v>
          </cell>
          <cell r="AN77">
            <v>0.15</v>
          </cell>
          <cell r="AO77">
            <v>70</v>
          </cell>
          <cell r="AP77">
            <v>0.17499999999999999</v>
          </cell>
          <cell r="AQ77">
            <v>75</v>
          </cell>
          <cell r="AR77">
            <v>3.7499999999999999E-2</v>
          </cell>
          <cell r="AS77">
            <v>50</v>
          </cell>
          <cell r="AT77">
            <v>2.5000000000000001E-2</v>
          </cell>
          <cell r="AU77">
            <v>100</v>
          </cell>
          <cell r="AV77">
            <v>0.05</v>
          </cell>
          <cell r="AW77">
            <v>100</v>
          </cell>
          <cell r="AX77">
            <v>0.1</v>
          </cell>
          <cell r="AY77">
            <v>0</v>
          </cell>
          <cell r="AZ77">
            <v>0</v>
          </cell>
          <cell r="BA77" t="str">
            <v>1- toda la informacion entre la página 1 a la 15 muestra la misma que en proy 55 y 97, debiendo considerara que corresponden a barrios de iquique y otro alto hospicio, incluso el mismo numero de beneficiarios directos e indirectos.lo que nos lleva a entender que no existe un estudio de la zona la cual se quiere intervenir                                                       
2- en listado de beneficiarios incluye a 6 , adjuntando listado reg de socios con 26                                                                                                                                  
3- la informacion general de la empresa ejecutora es la misma del proy.55 y 97                                                                                                                                               
4- la empresa justifica experiencia en otras regiones, no registra domicilio en iquique sino en temuco, podra responder por garantias 
5- la emp. muestra la misma justificacion que el proy 55 -97, textual se debe considerar realidades distintas para diferentes especificaciones técnicas 
6- el cálculo lumínico no se encuentra firmado por un profesional, solo un menbrete con 2 profesionales. 
7- no se presentan cv del rr.hh para justificar esperiencia.                           
8- los postes 1 al 5 se encuentran misma zona de interes los demas muy apartados y  no se proporcionan imagenes del sector para validad las necesidades</v>
          </cell>
          <cell r="BB77">
            <v>0.59350000000000003</v>
          </cell>
        </row>
        <row r="78">
          <cell r="B78">
            <v>93</v>
          </cell>
          <cell r="C78" t="str">
            <v>LUMINARIAS LIDERES</v>
          </cell>
          <cell r="D78" t="str">
            <v>CENTRO CULTURAL LIDERES</v>
          </cell>
          <cell r="E78" t="str">
            <v>65.062.725-3</v>
          </cell>
          <cell r="F78">
            <v>20000000</v>
          </cell>
          <cell r="G78" t="str">
            <v>CHEQUEAR CALCULO LUMINICO</v>
          </cell>
          <cell r="H78">
            <v>0</v>
          </cell>
          <cell r="I78" t="str">
            <v>NUEVO</v>
          </cell>
          <cell r="J78" t="str">
            <v>SITUACIONAL</v>
          </cell>
          <cell r="K78" t="str">
            <v>ILUMINACIÓN</v>
          </cell>
          <cell r="L78">
            <v>0</v>
          </cell>
          <cell r="M78" t="str">
            <v>INGRESAR SOLO NUMERO DE CANTIDAD DE MESES A EJECUTAR</v>
          </cell>
          <cell r="N78" t="str">
            <v>DORIS ESTER CASTRO GODOY</v>
          </cell>
          <cell r="O78" t="str">
            <v>13.776.784-8</v>
          </cell>
          <cell r="P78">
            <v>0</v>
          </cell>
          <cell r="Q78" t="str">
            <v>LINK SUR</v>
          </cell>
          <cell r="R78" t="str">
            <v>CRISTIAN</v>
          </cell>
          <cell r="S78">
            <v>19932500</v>
          </cell>
          <cell r="T78" t="str">
            <v>SI</v>
          </cell>
          <cell r="U78">
            <v>0</v>
          </cell>
          <cell r="V78">
            <v>0</v>
          </cell>
          <cell r="W78">
            <v>0</v>
          </cell>
          <cell r="X78">
            <v>0</v>
          </cell>
          <cell r="Y78" t="str">
            <v>RENE LAMBERT</v>
          </cell>
          <cell r="Z78">
            <v>0</v>
          </cell>
          <cell r="AA78">
            <v>0.59850000000000003</v>
          </cell>
          <cell r="AB78">
            <v>0</v>
          </cell>
          <cell r="AC78" t="str">
            <v>NO HAY INFORMACIÓN DE RENDICIÓN</v>
          </cell>
          <cell r="AD78">
            <v>0</v>
          </cell>
          <cell r="AE78">
            <v>40</v>
          </cell>
          <cell r="AF78">
            <v>100</v>
          </cell>
          <cell r="AG78">
            <v>3.6000000000000004E-2</v>
          </cell>
          <cell r="AH78">
            <v>0</v>
          </cell>
          <cell r="AI78">
            <v>50</v>
          </cell>
          <cell r="AJ78">
            <v>0.02</v>
          </cell>
          <cell r="AK78">
            <v>75</v>
          </cell>
          <cell r="AL78">
            <v>70</v>
          </cell>
          <cell r="AM78">
            <v>70</v>
          </cell>
          <cell r="AN78">
            <v>0.18</v>
          </cell>
          <cell r="AO78">
            <v>100</v>
          </cell>
          <cell r="AP78">
            <v>0.25</v>
          </cell>
          <cell r="AQ78">
            <v>75</v>
          </cell>
          <cell r="AR78">
            <v>3.7499999999999999E-2</v>
          </cell>
          <cell r="AS78">
            <v>50</v>
          </cell>
          <cell r="AT78">
            <v>2.5000000000000001E-2</v>
          </cell>
          <cell r="AU78">
            <v>100</v>
          </cell>
          <cell r="AV78">
            <v>0.05</v>
          </cell>
          <cell r="AW78">
            <v>0</v>
          </cell>
          <cell r="AX78">
            <v>0</v>
          </cell>
          <cell r="AY78">
            <v>0</v>
          </cell>
          <cell r="AZ78">
            <v>0</v>
          </cell>
          <cell r="BA78" t="str">
            <v>1- toda la informacion entre lapgina 1 a la 15 muestra la misma que en proy 55 -92- 97, debiendo considerara que corresponden a barrios de iquique y otro alto hospicio, incluso el mismo numero de beneficiarios directos e indirectos.lo que nos lleva a entender que no existe un estudio de la zona la cual se quiere intervenir                                                       
2- en listado de beneficiarios incluye a 15, adjuntando listado adicional con 40 mas en hoja fotocopiada y recortada                                                                                                                                  
3-la informacion general de la empresa ejecutora es la misma del proy.55 -92 y 97                                                                                                                                               
4-la empresa justifica experiencia en otras regiones, no registra domicilio en iquique sino en temuco, podra responder por garantias 
5- la emp.muestra la misma justificacion que el proy 55 -92-97, textual se debe considerar realidades distintas para diferentes especificaciones tecnicas                                                                                                         6- el calculo luminico no se encuentra firmado por un profesional, solo un menbrete con 2 profesionales.                                                                                  
7- no se presentan cv del rr.hh para justificar esperiencia.                           
8- institucion con domicilio en alto hospicio  perteneciente a la union comunal de a.hospicio.</v>
          </cell>
          <cell r="BB78">
            <v>0.59850000000000003</v>
          </cell>
        </row>
        <row r="79">
          <cell r="B79">
            <v>94</v>
          </cell>
          <cell r="C79" t="str">
            <v>CON LA ILUMINACIÓN SOLAR ME SIENTO MAS SEGURO</v>
          </cell>
          <cell r="D79" t="str">
            <v>JUNTA VECINAL VILLA PUCHULDIZA</v>
          </cell>
          <cell r="E79" t="str">
            <v>65.016.178-5</v>
          </cell>
          <cell r="F79">
            <v>19929261</v>
          </cell>
          <cell r="G79" t="str">
            <v>CHEQUEAR CALCULO LUMINICO</v>
          </cell>
          <cell r="H79" t="str">
            <v>IQUIQUE</v>
          </cell>
          <cell r="I79" t="str">
            <v>NUEVO</v>
          </cell>
          <cell r="J79" t="str">
            <v>SITUACIONAL</v>
          </cell>
          <cell r="K79" t="str">
            <v>ILUMINACIÓN</v>
          </cell>
          <cell r="L79">
            <v>0</v>
          </cell>
          <cell r="M79" t="str">
            <v>INGRESAR SOLO NUMERO DE CANTIDAD DE MESES A EJECUTAR</v>
          </cell>
          <cell r="N79" t="str">
            <v>ARMANDO JESUS NAVARRO VIDAL</v>
          </cell>
          <cell r="O79" t="str">
            <v>7.194.108-6</v>
          </cell>
          <cell r="P79">
            <v>0</v>
          </cell>
          <cell r="Q79" t="str">
            <v>NORTE SOLAR LED EIRL</v>
          </cell>
          <cell r="R79" t="str">
            <v>PATRICIO TRUJILLO SACCO</v>
          </cell>
          <cell r="S79">
            <v>19460011</v>
          </cell>
          <cell r="T79" t="str">
            <v>SI</v>
          </cell>
          <cell r="U79">
            <v>0</v>
          </cell>
          <cell r="V79">
            <v>0</v>
          </cell>
          <cell r="W79">
            <v>0</v>
          </cell>
          <cell r="X79">
            <v>0</v>
          </cell>
          <cell r="Y79" t="str">
            <v>MIGUEL REBORIDO</v>
          </cell>
          <cell r="Z79" t="str">
            <v>INSTALACION DE LUMINARIAS SOLARES EN EL SECTOR DE LA JUNTA DE VECINOS VILLA PUCHULDIZA</v>
          </cell>
          <cell r="AA79">
            <v>0.60650000000000004</v>
          </cell>
          <cell r="AB79">
            <v>0</v>
          </cell>
          <cell r="AC79" t="str">
            <v>NO HAY INFORMACIÓN DE RENDICIÓN</v>
          </cell>
          <cell r="AD79">
            <v>50</v>
          </cell>
          <cell r="AE79">
            <v>60</v>
          </cell>
          <cell r="AF79">
            <v>100</v>
          </cell>
          <cell r="AG79">
            <v>6.4000000000000001E-2</v>
          </cell>
          <cell r="AH79">
            <v>75</v>
          </cell>
          <cell r="AI79">
            <v>75</v>
          </cell>
          <cell r="AJ79">
            <v>7.4999999999999997E-2</v>
          </cell>
          <cell r="AK79">
            <v>75</v>
          </cell>
          <cell r="AL79">
            <v>70</v>
          </cell>
          <cell r="AM79">
            <v>70</v>
          </cell>
          <cell r="AN79">
            <v>0.18</v>
          </cell>
          <cell r="AO79">
            <v>70</v>
          </cell>
          <cell r="AP79">
            <v>0.17499999999999999</v>
          </cell>
          <cell r="AQ79">
            <v>75</v>
          </cell>
          <cell r="AR79">
            <v>3.7499999999999999E-2</v>
          </cell>
          <cell r="AS79">
            <v>50</v>
          </cell>
          <cell r="AT79">
            <v>2.5000000000000001E-2</v>
          </cell>
          <cell r="AU79">
            <v>100</v>
          </cell>
          <cell r="AV79">
            <v>0.05</v>
          </cell>
          <cell r="AW79">
            <v>0</v>
          </cell>
          <cell r="AX79">
            <v>0</v>
          </cell>
          <cell r="AY79">
            <v>0</v>
          </cell>
          <cell r="AZ79">
            <v>0</v>
          </cell>
          <cell r="BA79" t="str">
            <v xml:space="preserve">1.  Adjuntar certificados de estudios  de la totalidad del euipo de trabajo así como sus curriculums. 
2. Presenta carracterísticas similares al 14, mismo equipo de trabajo, mismas cotizaciones, 
3. Listado de beneficiarios que representa un porciento muy bajo del total. </v>
          </cell>
          <cell r="BB79">
            <v>0.60650000000000004</v>
          </cell>
        </row>
        <row r="80">
          <cell r="B80">
            <v>95</v>
          </cell>
          <cell r="C80" t="str">
            <v>CAMARAS DE VIGILANCIA OLIVOS</v>
          </cell>
          <cell r="D80" t="str">
            <v>UNION COMUNAL OLIVOS DEL DESIERTO</v>
          </cell>
          <cell r="E80" t="str">
            <v>65.116.713-2</v>
          </cell>
          <cell r="F80">
            <v>8000000</v>
          </cell>
          <cell r="G80" t="str">
            <v>ANEXO 23 SIN REQUERIMIENTOS TECNICOS PERTENECIENTES A ALTO HOSPICIO</v>
          </cell>
          <cell r="H80" t="str">
            <v>IQUIQUE</v>
          </cell>
          <cell r="I80" t="str">
            <v>NUEVO</v>
          </cell>
          <cell r="J80" t="str">
            <v>SITUACIONAL</v>
          </cell>
          <cell r="K80" t="str">
            <v>CAMARAS</v>
          </cell>
          <cell r="L80">
            <v>0</v>
          </cell>
          <cell r="M80">
            <v>6</v>
          </cell>
          <cell r="N80" t="str">
            <v>RUTH VILCA VILLANUEVA</v>
          </cell>
          <cell r="O80" t="str">
            <v>14.685.936-4</v>
          </cell>
          <cell r="P80">
            <v>0</v>
          </cell>
          <cell r="Q80" t="str">
            <v>LIDESEM LTDA</v>
          </cell>
          <cell r="R80" t="str">
            <v>JORGE CELIS ARELLANO</v>
          </cell>
          <cell r="S80">
            <v>7852500</v>
          </cell>
          <cell r="T80" t="str">
            <v>SI</v>
          </cell>
          <cell r="U80" t="str">
            <v>INCOMPLETO</v>
          </cell>
          <cell r="V80">
            <v>0</v>
          </cell>
          <cell r="W80">
            <v>0</v>
          </cell>
          <cell r="X80">
            <v>8000000</v>
          </cell>
          <cell r="Y80" t="str">
            <v>JORGE ESCALONA</v>
          </cell>
          <cell r="Z80" t="str">
            <v>Reducir los indices de delincuencia, victimización y minimizar los factores de riesgo en la población de esta junta de vecinos, a través de la instalación de un sistema autónomo de cámaras de televigilancia vecinal. 15 CÁMARAS</v>
          </cell>
          <cell r="AA80">
            <v>0.78</v>
          </cell>
          <cell r="AB80">
            <v>0</v>
          </cell>
          <cell r="AC80" t="str">
            <v>NO HAY INFORMACIÓN DE RENDICIÓN</v>
          </cell>
          <cell r="AD80">
            <v>75</v>
          </cell>
          <cell r="AE80">
            <v>100</v>
          </cell>
          <cell r="AF80">
            <v>100</v>
          </cell>
          <cell r="AG80">
            <v>0.09</v>
          </cell>
          <cell r="AH80">
            <v>100</v>
          </cell>
          <cell r="AI80">
            <v>100</v>
          </cell>
          <cell r="AJ80">
            <v>0.1</v>
          </cell>
          <cell r="AK80">
            <v>75</v>
          </cell>
          <cell r="AL80">
            <v>100</v>
          </cell>
          <cell r="AM80">
            <v>70</v>
          </cell>
          <cell r="AN80">
            <v>0.20250000000000001</v>
          </cell>
          <cell r="AO80">
            <v>70</v>
          </cell>
          <cell r="AP80">
            <v>0.17499999999999999</v>
          </cell>
          <cell r="AQ80">
            <v>75</v>
          </cell>
          <cell r="AR80">
            <v>3.7499999999999999E-2</v>
          </cell>
          <cell r="AS80">
            <v>50</v>
          </cell>
          <cell r="AT80">
            <v>2.5000000000000001E-2</v>
          </cell>
          <cell r="AU80">
            <v>100</v>
          </cell>
          <cell r="AV80">
            <v>0.05</v>
          </cell>
          <cell r="AW80">
            <v>100</v>
          </cell>
          <cell r="AX80">
            <v>0.1</v>
          </cell>
          <cell r="AY80">
            <v>0</v>
          </cell>
          <cell r="AZ80">
            <v>0</v>
          </cell>
          <cell r="BA80" t="str">
            <v xml:space="preserve">1. DE ADJUDICAR DEBE INCORPORAR PANTALLA O MONITOR DE LAS CAMARAS, LA CUAL DEBE QUEDAR EN PROPIEDAD DE LA INSTITUCIÓN.  
</v>
          </cell>
          <cell r="BB80">
            <v>0.78</v>
          </cell>
        </row>
        <row r="81">
          <cell r="B81">
            <v>97</v>
          </cell>
          <cell r="C81" t="str">
            <v>LUMINARIAS PAZ Y AMOR</v>
          </cell>
          <cell r="D81" t="str">
            <v>CLUB ADULTO MAYOR PAZ Y AMOR EL MORRO</v>
          </cell>
          <cell r="E81" t="str">
            <v>65.402.360-3</v>
          </cell>
          <cell r="F81">
            <v>20000000</v>
          </cell>
          <cell r="G81" t="str">
            <v>CHEQUEAR CALCULO LUMINICO</v>
          </cell>
          <cell r="H81">
            <v>0</v>
          </cell>
          <cell r="I81" t="str">
            <v>NUEVO</v>
          </cell>
          <cell r="J81" t="str">
            <v>SITUACIONAL</v>
          </cell>
          <cell r="K81" t="str">
            <v>ILUMINACIÓN</v>
          </cell>
          <cell r="L81">
            <v>0</v>
          </cell>
          <cell r="M81" t="str">
            <v>INGRESAR SOLO NUMERO DE CANTIDAD DE MESES A EJECUTAR</v>
          </cell>
          <cell r="N81" t="str">
            <v>BERTA ANGELICA ARAYA DIAZ</v>
          </cell>
          <cell r="O81" t="str">
            <v>1.317.188-2</v>
          </cell>
          <cell r="P81">
            <v>0</v>
          </cell>
          <cell r="Q81" t="str">
            <v>LINK SUR</v>
          </cell>
          <cell r="R81" t="str">
            <v>CRISTIAN</v>
          </cell>
          <cell r="S81">
            <v>19932500</v>
          </cell>
          <cell r="T81" t="str">
            <v>SI</v>
          </cell>
          <cell r="U81">
            <v>0</v>
          </cell>
          <cell r="V81">
            <v>0</v>
          </cell>
          <cell r="W81">
            <v>0</v>
          </cell>
          <cell r="X81">
            <v>0</v>
          </cell>
          <cell r="Y81" t="str">
            <v>RENE LAMBERT</v>
          </cell>
          <cell r="Z81">
            <v>0</v>
          </cell>
          <cell r="AA81">
            <v>0.52849999999999997</v>
          </cell>
          <cell r="AB81">
            <v>-7</v>
          </cell>
          <cell r="AC81" t="str">
            <v>NO CUMPLE CON RENDICIÓN</v>
          </cell>
          <cell r="AD81">
            <v>0</v>
          </cell>
          <cell r="AE81">
            <v>40</v>
          </cell>
          <cell r="AF81">
            <v>100</v>
          </cell>
          <cell r="AG81">
            <v>3.6000000000000004E-2</v>
          </cell>
          <cell r="AH81">
            <v>0</v>
          </cell>
          <cell r="AI81">
            <v>50</v>
          </cell>
          <cell r="AJ81">
            <v>0.02</v>
          </cell>
          <cell r="AK81">
            <v>75</v>
          </cell>
          <cell r="AL81">
            <v>70</v>
          </cell>
          <cell r="AM81">
            <v>70</v>
          </cell>
          <cell r="AN81">
            <v>0.18</v>
          </cell>
          <cell r="AO81">
            <v>100</v>
          </cell>
          <cell r="AP81">
            <v>0.25</v>
          </cell>
          <cell r="AQ81">
            <v>75</v>
          </cell>
          <cell r="AR81">
            <v>3.7499999999999999E-2</v>
          </cell>
          <cell r="AS81">
            <v>50</v>
          </cell>
          <cell r="AT81">
            <v>2.5000000000000001E-2</v>
          </cell>
          <cell r="AU81">
            <v>100</v>
          </cell>
          <cell r="AV81">
            <v>0.05</v>
          </cell>
          <cell r="AW81">
            <v>0</v>
          </cell>
          <cell r="AX81">
            <v>0</v>
          </cell>
          <cell r="AY81">
            <v>0</v>
          </cell>
          <cell r="AZ81">
            <v>0</v>
          </cell>
          <cell r="BA81" t="str">
            <v xml:space="preserve">1- toda la informacion entre lapgina 1 a la 15 muestra la misma que en proy 55 y 92, debiendo considerara que corresponden a barrios de iquique y otro alto hospicio, incluso el mismo numero de beneficiarios directos e indirectos.lo que nos lleva a entender que no existe un estudio de la zona la cual se quiere intervenir                                                       
2- en listado de beneficiarios incluye a 6 , adjuntando listado reg de socios con 26                                                                                                                                  
3- la informacion general de la empresa ejecutora es la misma del proy.55 y 92                                                                                                                                          
4- la empresa justifica experiencia en otras regiones, no registra domicilio en iquique sino en temuco, podra responder por garantias
5- la emp.muestra la misma justificacion que el proy 55-92, textual se debe considerar realidades distintas para diferentes especificaciones tecnicas                                                                                                         6- el calculo luminico no se encuentra firmado por un profesional, solo un menbrete con 2 profesionales.                                                                                  
7- no se presentan cv del rr.hh para justificar esperiencia.                           </v>
          </cell>
          <cell r="BB81">
            <v>0.59850000000000003</v>
          </cell>
        </row>
        <row r="82">
          <cell r="B82">
            <v>98</v>
          </cell>
          <cell r="C82" t="str">
            <v>LA VILLA ILUMINADA SE SIENTE MÁS SEGURA</v>
          </cell>
          <cell r="D82" t="str">
            <v>JUNTA DE VECINOS N61 VILLA ALTOS DEL PACIFICO</v>
          </cell>
          <cell r="E82" t="str">
            <v>65.083.647-2</v>
          </cell>
          <cell r="F82">
            <v>19929261</v>
          </cell>
          <cell r="G82" t="str">
            <v>CHEQUEAR CALCULO LUMINICO</v>
          </cell>
          <cell r="H82" t="str">
            <v>IQUIQUE</v>
          </cell>
          <cell r="I82" t="str">
            <v>NUEVO</v>
          </cell>
          <cell r="J82" t="str">
            <v>SITUACIONAL</v>
          </cell>
          <cell r="K82" t="str">
            <v>ILUMINACIÓN</v>
          </cell>
          <cell r="L82">
            <v>0</v>
          </cell>
          <cell r="M82" t="str">
            <v>INGRESAR SOLO NUMERO DE CANTIDAD DE MESES A EJECUTAR</v>
          </cell>
          <cell r="N82" t="str">
            <v>SARA DEL CARMEN PIZARRO NOEL</v>
          </cell>
          <cell r="O82" t="str">
            <v>10.092.088-3</v>
          </cell>
          <cell r="P82">
            <v>0</v>
          </cell>
          <cell r="Q82" t="str">
            <v>CHINA LED</v>
          </cell>
          <cell r="R82" t="str">
            <v>KAIMIN EUGENIO CHIA BEAS</v>
          </cell>
          <cell r="S82">
            <v>19550000</v>
          </cell>
          <cell r="T82" t="str">
            <v>SI</v>
          </cell>
          <cell r="U82" t="str">
            <v>NO</v>
          </cell>
          <cell r="V82" t="str">
            <v>INSTITUCIÓN</v>
          </cell>
          <cell r="W82">
            <v>0</v>
          </cell>
          <cell r="X82">
            <v>19929261</v>
          </cell>
          <cell r="Y82" t="str">
            <v>MIGUEL REBORIDO</v>
          </cell>
          <cell r="Z82" t="str">
            <v>MEJORAR LA ILUMINACION DEL ENTORNO DE LA JUNTA DE VECINOS N°61 VILLA ALTOS DEL PACIFICO, MEDIANTE LA INSTALACION DE LUMINARIAS FOTOVOLTAICAS SOLARES</v>
          </cell>
          <cell r="AA82">
            <v>0.71450000000000002</v>
          </cell>
          <cell r="AB82">
            <v>0</v>
          </cell>
          <cell r="AC82" t="str">
            <v>NO HAY INFORMACIÓN DE RENDICIÓN</v>
          </cell>
          <cell r="AD82">
            <v>50</v>
          </cell>
          <cell r="AE82">
            <v>80</v>
          </cell>
          <cell r="AF82">
            <v>100</v>
          </cell>
          <cell r="AG82">
            <v>7.2000000000000008E-2</v>
          </cell>
          <cell r="AH82">
            <v>75</v>
          </cell>
          <cell r="AI82">
            <v>75</v>
          </cell>
          <cell r="AJ82">
            <v>7.4999999999999997E-2</v>
          </cell>
          <cell r="AK82">
            <v>75</v>
          </cell>
          <cell r="AL82">
            <v>70</v>
          </cell>
          <cell r="AM82">
            <v>70</v>
          </cell>
          <cell r="AN82">
            <v>0.18</v>
          </cell>
          <cell r="AO82">
            <v>70</v>
          </cell>
          <cell r="AP82">
            <v>0.17499999999999999</v>
          </cell>
          <cell r="AQ82">
            <v>75</v>
          </cell>
          <cell r="AR82">
            <v>3.7499999999999999E-2</v>
          </cell>
          <cell r="AS82">
            <v>50</v>
          </cell>
          <cell r="AT82">
            <v>2.5000000000000001E-2</v>
          </cell>
          <cell r="AU82">
            <v>100</v>
          </cell>
          <cell r="AV82">
            <v>0.05</v>
          </cell>
          <cell r="AW82">
            <v>100</v>
          </cell>
          <cell r="AX82">
            <v>0.1</v>
          </cell>
          <cell r="AY82">
            <v>0</v>
          </cell>
          <cell r="AZ82">
            <v>0</v>
          </cell>
          <cell r="BA82" t="str">
            <v xml:space="preserve">1. Las fotos no muestran la situación real de la zona por la que toman la iniciativa de instalar luminarias. 
2. No presenta certificados de los profesionales involucrados. 
3. debe ajustar fechas de ejecución del proyecto
4. De adjudicar, debe adjuntar el contrato entre privados que incorpora en el proyecto, pero ajustando los plazos reales de ejecución, ya que en este contrato se encuentra el compromiso de mantención.
5. se observa que el monto solicitado al GORE no coincide con el valor cotizado </v>
          </cell>
          <cell r="BB82">
            <v>0.71450000000000002</v>
          </cell>
        </row>
        <row r="83">
          <cell r="B83">
            <v>99</v>
          </cell>
          <cell r="C83" t="str">
            <v>ILUMINANDO EL ENTORNO DE NUESTRO CESFAM CIRUJANO GUZMAN</v>
          </cell>
          <cell r="D83" t="str">
            <v>CONSEJO LOCAL DE SALUD CESFAM CIRUJANO GUZMAN</v>
          </cell>
          <cell r="E83" t="str">
            <v>65.234.790-8</v>
          </cell>
          <cell r="F83">
            <v>19929261</v>
          </cell>
          <cell r="G83" t="str">
            <v>CHEQUEAR CALCULO LUMINICO</v>
          </cell>
          <cell r="H83" t="str">
            <v>IQUIQUE</v>
          </cell>
          <cell r="I83" t="str">
            <v>NUEVO</v>
          </cell>
          <cell r="J83" t="str">
            <v>SITUACIONAL</v>
          </cell>
          <cell r="K83" t="str">
            <v>ILUMINACIÓN</v>
          </cell>
          <cell r="L83">
            <v>0</v>
          </cell>
          <cell r="M83" t="str">
            <v>INGRESAR SOLO NUMERO DE CANTIDAD DE MESES A EJECUTAR</v>
          </cell>
          <cell r="N83" t="str">
            <v>GLADYS OYANEDER GONZALES</v>
          </cell>
          <cell r="O83" t="str">
            <v>5.111.401-9</v>
          </cell>
          <cell r="P83">
            <v>0</v>
          </cell>
          <cell r="Q83" t="str">
            <v>PROILED</v>
          </cell>
          <cell r="R83" t="str">
            <v>JUAN PABLO VIRGILIO</v>
          </cell>
          <cell r="S83">
            <v>19929261</v>
          </cell>
          <cell r="T83" t="str">
            <v>SI</v>
          </cell>
          <cell r="U83">
            <v>0</v>
          </cell>
          <cell r="V83">
            <v>0</v>
          </cell>
          <cell r="W83">
            <v>0</v>
          </cell>
          <cell r="X83">
            <v>0</v>
          </cell>
          <cell r="Y83" t="str">
            <v>MIGUEL REBORIDO</v>
          </cell>
          <cell r="Z83" t="str">
            <v>MEJORAR LA ILUMINACION DEL ENTORNO DEL CESFAM CIRUJANO GUZMAN MEDIANTE LA INSTALACION DE LUMINARIAS SOLARES</v>
          </cell>
          <cell r="AA83">
            <v>0.61750000000000005</v>
          </cell>
          <cell r="AB83">
            <v>0</v>
          </cell>
          <cell r="AC83" t="str">
            <v>NO HAY INFORMACIÓN DE RENDICIÓN</v>
          </cell>
          <cell r="AD83">
            <v>0</v>
          </cell>
          <cell r="AE83">
            <v>60</v>
          </cell>
          <cell r="AF83">
            <v>30</v>
          </cell>
          <cell r="AG83">
            <v>3.0000000000000006E-2</v>
          </cell>
          <cell r="AH83">
            <v>50</v>
          </cell>
          <cell r="AI83">
            <v>50</v>
          </cell>
          <cell r="AJ83">
            <v>0.05</v>
          </cell>
          <cell r="AK83">
            <v>75</v>
          </cell>
          <cell r="AL83">
            <v>70</v>
          </cell>
          <cell r="AM83">
            <v>30</v>
          </cell>
          <cell r="AN83">
            <v>0.15</v>
          </cell>
          <cell r="AO83">
            <v>70</v>
          </cell>
          <cell r="AP83">
            <v>0.17499999999999999</v>
          </cell>
          <cell r="AQ83">
            <v>75</v>
          </cell>
          <cell r="AR83">
            <v>3.7499999999999999E-2</v>
          </cell>
          <cell r="AS83">
            <v>50</v>
          </cell>
          <cell r="AT83">
            <v>2.5000000000000001E-2</v>
          </cell>
          <cell r="AU83">
            <v>100</v>
          </cell>
          <cell r="AV83">
            <v>0.05</v>
          </cell>
          <cell r="AW83">
            <v>100</v>
          </cell>
          <cell r="AX83">
            <v>0.1</v>
          </cell>
          <cell r="AY83">
            <v>0</v>
          </cell>
          <cell r="AZ83">
            <v>0</v>
          </cell>
          <cell r="BA83" t="str">
            <v>1. Las fotos no muestran la situación real de la zona por la que toman la iniciativa de instalar luminarias. 
2. No presenta certificados de los profesionales involucrados. 
3. No presenta mapa de factor de riesgo según anexo 11. 
4. Esta es una empresa que radica en Santiago. 
5. En el anexo N°16, memoria tecnica, se describe a una empresa diferente con la cual se suscribe el contrato. 
6. dos de las empresas cotizadas presentan diferentes rut y mismos rr.hh.</v>
          </cell>
          <cell r="BB83">
            <v>0.61750000000000005</v>
          </cell>
        </row>
        <row r="84">
          <cell r="B84">
            <v>100</v>
          </cell>
          <cell r="C84" t="str">
            <v>ILUMINAMOS PARA PROTEGER LOS VECINOS DEL SECTOR Y NUESTRA CORPORACIÓN HIJOS DE IQUIQUE</v>
          </cell>
          <cell r="D84" t="str">
            <v>CORPORACION HIJOS DE IQUIQUE</v>
          </cell>
          <cell r="E84" t="str">
            <v>65.236.980-4</v>
          </cell>
          <cell r="F84">
            <v>9400000</v>
          </cell>
          <cell r="G84" t="str">
            <v>CHEQUEAR CALCULO LUMINICO</v>
          </cell>
          <cell r="H84" t="str">
            <v>IQUIQUE</v>
          </cell>
          <cell r="I84" t="str">
            <v>NUEVO</v>
          </cell>
          <cell r="J84" t="str">
            <v>SITUACIONAL</v>
          </cell>
          <cell r="K84" t="str">
            <v>ILUMINACIÓN</v>
          </cell>
          <cell r="L84">
            <v>0</v>
          </cell>
          <cell r="M84" t="str">
            <v>INGRESAR SOLO NUMERO DE CANTIDAD DE MESES A EJECUTAR</v>
          </cell>
          <cell r="N84" t="str">
            <v>JUANA AMANDA TRONCOSO ROUVES</v>
          </cell>
          <cell r="O84" t="str">
            <v>4.390.643-7</v>
          </cell>
          <cell r="P84">
            <v>0</v>
          </cell>
          <cell r="Q84" t="str">
            <v>SOLAR AVALOS</v>
          </cell>
          <cell r="R84" t="str">
            <v>OSCAR ESTAY AVALOS</v>
          </cell>
          <cell r="S84">
            <v>8800000</v>
          </cell>
          <cell r="T84" t="str">
            <v>SI</v>
          </cell>
          <cell r="U84">
            <v>0</v>
          </cell>
          <cell r="V84">
            <v>0</v>
          </cell>
          <cell r="W84">
            <v>0</v>
          </cell>
          <cell r="X84">
            <v>0</v>
          </cell>
          <cell r="Y84" t="str">
            <v>RENE LAMBERT</v>
          </cell>
          <cell r="Z84">
            <v>0</v>
          </cell>
          <cell r="AA84">
            <v>0.5615</v>
          </cell>
          <cell r="AB84">
            <v>0</v>
          </cell>
          <cell r="AC84" t="str">
            <v>NO HAY INFORMACIÓN DE RENDICIÓN</v>
          </cell>
          <cell r="AD84">
            <v>0</v>
          </cell>
          <cell r="AE84">
            <v>60</v>
          </cell>
          <cell r="AF84">
            <v>100</v>
          </cell>
          <cell r="AG84">
            <v>4.4000000000000004E-2</v>
          </cell>
          <cell r="AH84">
            <v>75</v>
          </cell>
          <cell r="AI84">
            <v>50</v>
          </cell>
          <cell r="AJ84">
            <v>6.5000000000000002E-2</v>
          </cell>
          <cell r="AK84">
            <v>75</v>
          </cell>
          <cell r="AL84">
            <v>70</v>
          </cell>
          <cell r="AM84">
            <v>30</v>
          </cell>
          <cell r="AN84">
            <v>0.15</v>
          </cell>
          <cell r="AO84">
            <v>30</v>
          </cell>
          <cell r="AP84">
            <v>7.4999999999999997E-2</v>
          </cell>
          <cell r="AQ84">
            <v>75</v>
          </cell>
          <cell r="AR84">
            <v>3.7499999999999999E-2</v>
          </cell>
          <cell r="AS84">
            <v>80</v>
          </cell>
          <cell r="AT84">
            <v>0.04</v>
          </cell>
          <cell r="AU84">
            <v>100</v>
          </cell>
          <cell r="AV84">
            <v>0.05</v>
          </cell>
          <cell r="AW84">
            <v>100</v>
          </cell>
          <cell r="AX84">
            <v>0.1</v>
          </cell>
          <cell r="AY84">
            <v>0</v>
          </cell>
          <cell r="AZ84">
            <v>0</v>
          </cell>
          <cell r="BA84" t="str">
            <v>1- beneficiarios 25                                                                                                                          
2- no presenta cv instaladores                                                                                                
3- cantidad a instalar de luminaria 4 versus costo del proyecto, adicional lo que cubre al propia org, en aporte a la misma empresa 1 millon por las bases                                                                                                                             4- no adjunta carats de compromisos instituciones mencionadas (carabineros-pdi-municipalidad)                                                                                           
5- calculo luminico sin firma de profesional                                                                    
6- no presenta cotizaciones de otros bs o serv del proyecto solo 1</v>
          </cell>
          <cell r="BB84">
            <v>0.5615</v>
          </cell>
        </row>
        <row r="85">
          <cell r="B85">
            <v>102</v>
          </cell>
          <cell r="C85" t="str">
            <v>ILUMINANDO LOS AZAHARES</v>
          </cell>
          <cell r="D85" t="str">
            <v>CLUB ADULTO MAYOR LOS AZAHARES DE PICA</v>
          </cell>
          <cell r="E85" t="str">
            <v>73.889.200-3</v>
          </cell>
          <cell r="F85">
            <v>18930000</v>
          </cell>
          <cell r="G85" t="str">
            <v>CHEQUEAR CALCULO LUMINICO</v>
          </cell>
          <cell r="H85" t="str">
            <v>TAMARUGAL</v>
          </cell>
          <cell r="I85" t="str">
            <v>NUEVO</v>
          </cell>
          <cell r="J85" t="str">
            <v>SITUACIONAL</v>
          </cell>
          <cell r="K85" t="str">
            <v>ILUMINACIÓN</v>
          </cell>
          <cell r="L85">
            <v>0</v>
          </cell>
          <cell r="M85" t="str">
            <v>INGRESAR SOLO NUMERO DE CANTIDAD DE MESES A EJECUTAR</v>
          </cell>
          <cell r="N85" t="str">
            <v>ISABEL MARIA LEGUIA CASTRO</v>
          </cell>
          <cell r="O85" t="str">
            <v>5.889.016-2</v>
          </cell>
          <cell r="P85">
            <v>0</v>
          </cell>
          <cell r="Q85" t="str">
            <v>PROILED</v>
          </cell>
          <cell r="R85" t="str">
            <v>JUAN PABLO VIRGILIO</v>
          </cell>
          <cell r="S85">
            <v>18000000</v>
          </cell>
          <cell r="T85" t="str">
            <v>SI</v>
          </cell>
          <cell r="U85">
            <v>0</v>
          </cell>
          <cell r="V85">
            <v>0</v>
          </cell>
          <cell r="W85">
            <v>0</v>
          </cell>
          <cell r="X85">
            <v>18380000</v>
          </cell>
          <cell r="Y85" t="str">
            <v>MIGUEL REBORIDO</v>
          </cell>
          <cell r="Z85" t="str">
            <v>DESARROLLO E INSTALACION DE UN SISTEMA DE ILUMINACION SOLAR EN LOS ALREDEDORES DE LA PLAZA 18 DE SEPTIEMBRE EN PICA</v>
          </cell>
          <cell r="AA85">
            <v>0.72899999999999998</v>
          </cell>
          <cell r="AB85">
            <v>0</v>
          </cell>
          <cell r="AC85" t="str">
            <v>NO HAY INFORMACIÓN DE RENDICIÓN</v>
          </cell>
          <cell r="AD85">
            <v>50</v>
          </cell>
          <cell r="AE85">
            <v>60</v>
          </cell>
          <cell r="AF85">
            <v>100</v>
          </cell>
          <cell r="AG85">
            <v>6.4000000000000001E-2</v>
          </cell>
          <cell r="AH85">
            <v>75</v>
          </cell>
          <cell r="AI85">
            <v>75</v>
          </cell>
          <cell r="AJ85">
            <v>7.4999999999999997E-2</v>
          </cell>
          <cell r="AK85">
            <v>75</v>
          </cell>
          <cell r="AL85">
            <v>70</v>
          </cell>
          <cell r="AM85">
            <v>100</v>
          </cell>
          <cell r="AN85">
            <v>0.20250000000000001</v>
          </cell>
          <cell r="AO85">
            <v>70</v>
          </cell>
          <cell r="AP85">
            <v>0.17499999999999999</v>
          </cell>
          <cell r="AQ85">
            <v>75</v>
          </cell>
          <cell r="AR85">
            <v>3.7499999999999999E-2</v>
          </cell>
          <cell r="AS85">
            <v>50</v>
          </cell>
          <cell r="AT85">
            <v>2.5000000000000001E-2</v>
          </cell>
          <cell r="AU85">
            <v>100</v>
          </cell>
          <cell r="AV85">
            <v>0.05</v>
          </cell>
          <cell r="AW85">
            <v>100</v>
          </cell>
          <cell r="AX85">
            <v>0.1</v>
          </cell>
          <cell r="AY85">
            <v>0</v>
          </cell>
          <cell r="AZ85">
            <v>0</v>
          </cell>
          <cell r="BA85" t="str">
            <v>1. Adjuntar certificados de estudios del equipo de trabajo  que justifiquen competencias para la ejecución de este proyecto. 
2. La empresa ejecutora se repite en el 108 , 111 y 103. Adjuntar la totalidad de los curriculums del equipo de trabajo. 
3. se rebaja el monto del administrativo contable por $300.000, ya que se repite en mas de 1 iniciativa N°102, 103, 108 y 111
4. se rebaja en el item de difusión "servicio de coctel" de $500.000 a $250.000</v>
          </cell>
          <cell r="BB85">
            <v>0.72899999999999998</v>
          </cell>
        </row>
        <row r="86">
          <cell r="B86">
            <v>103</v>
          </cell>
          <cell r="C86" t="str">
            <v>ILUMINACIÓN Y SEGURIDAD PARA RESBALADERO</v>
          </cell>
          <cell r="D86" t="str">
            <v>JUNTA DE VECINOS RESBALADERO</v>
          </cell>
          <cell r="E86" t="str">
            <v>65.032.696-2</v>
          </cell>
          <cell r="F86">
            <v>18930000</v>
          </cell>
          <cell r="G86" t="str">
            <v>CHEQUEAR CALCULO LUMINICO</v>
          </cell>
          <cell r="H86" t="str">
            <v>TAMARUGAL</v>
          </cell>
          <cell r="I86" t="str">
            <v>NUEVO</v>
          </cell>
          <cell r="J86" t="str">
            <v>SITUACIONAL</v>
          </cell>
          <cell r="K86" t="str">
            <v>ILUMINACIÓN</v>
          </cell>
          <cell r="L86">
            <v>0</v>
          </cell>
          <cell r="M86" t="str">
            <v>INGRESAR SOLO NUMERO DE CANTIDAD DE MESES A EJECUTAR</v>
          </cell>
          <cell r="N86" t="str">
            <v>DENNIS MANUEL FARIAS TAPIA</v>
          </cell>
          <cell r="O86" t="str">
            <v>4.875.927-0</v>
          </cell>
          <cell r="P86">
            <v>0</v>
          </cell>
          <cell r="Q86" t="str">
            <v>PROILED</v>
          </cell>
          <cell r="R86" t="str">
            <v>JUAN PABLO VIRGILIO</v>
          </cell>
          <cell r="S86">
            <v>18000000</v>
          </cell>
          <cell r="T86" t="str">
            <v>SI</v>
          </cell>
          <cell r="U86">
            <v>0</v>
          </cell>
          <cell r="V86">
            <v>0</v>
          </cell>
          <cell r="W86">
            <v>0</v>
          </cell>
          <cell r="X86">
            <v>18380000</v>
          </cell>
          <cell r="Y86" t="str">
            <v>MIGUEL REBORIDO</v>
          </cell>
          <cell r="Z86" t="str">
            <v>DESARROLLO E INSTALACION DE UN SISTEMA DE ILUMINACION SOLAR EN LOS ALREDEDORES DE LA COCHA RESBALADERO</v>
          </cell>
          <cell r="AA86">
            <v>0.72899999999999998</v>
          </cell>
          <cell r="AB86">
            <v>0</v>
          </cell>
          <cell r="AC86" t="str">
            <v>NO HAY INFORMACIÓN DE RENDICIÓN</v>
          </cell>
          <cell r="AD86">
            <v>50</v>
          </cell>
          <cell r="AE86">
            <v>60</v>
          </cell>
          <cell r="AF86">
            <v>100</v>
          </cell>
          <cell r="AG86">
            <v>6.4000000000000001E-2</v>
          </cell>
          <cell r="AH86">
            <v>75</v>
          </cell>
          <cell r="AI86">
            <v>75</v>
          </cell>
          <cell r="AJ86">
            <v>7.4999999999999997E-2</v>
          </cell>
          <cell r="AK86">
            <v>75</v>
          </cell>
          <cell r="AL86">
            <v>70</v>
          </cell>
          <cell r="AM86">
            <v>100</v>
          </cell>
          <cell r="AN86">
            <v>0.20250000000000001</v>
          </cell>
          <cell r="AO86">
            <v>70</v>
          </cell>
          <cell r="AP86">
            <v>0.17499999999999999</v>
          </cell>
          <cell r="AQ86">
            <v>75</v>
          </cell>
          <cell r="AR86">
            <v>3.7499999999999999E-2</v>
          </cell>
          <cell r="AS86">
            <v>50</v>
          </cell>
          <cell r="AT86">
            <v>2.5000000000000001E-2</v>
          </cell>
          <cell r="AU86">
            <v>100</v>
          </cell>
          <cell r="AV86">
            <v>0.05</v>
          </cell>
          <cell r="AW86">
            <v>100</v>
          </cell>
          <cell r="AX86">
            <v>0.1</v>
          </cell>
          <cell r="AY86">
            <v>0</v>
          </cell>
          <cell r="AZ86">
            <v>0</v>
          </cell>
          <cell r="BA86" t="str">
            <v>1. Adjuntar certificados de estudios del equipo de trabajo  que justifiquen competencias para la ejecución de este proyecto. 
2. La empresa ejecutora se repite en el 108 , 111 y 102 . Adjuntar la totalidad de los curriculums del equipo de trabajo. 
3. se rebaja el monto del administrativo contable por $300.000, ya que se repite en mas de 1 iniciativa N°102, 103, 108 y 111, Debe cambiar al coordinador contable por repetirse en otra iniciativa.
4. se rebaja en el item de difusión "servicio de coctel" de $500.000 a $250.000</v>
          </cell>
          <cell r="BB86">
            <v>0.72899999999999998</v>
          </cell>
        </row>
        <row r="87">
          <cell r="B87">
            <v>104</v>
          </cell>
          <cell r="C87" t="str">
            <v>ILUMINEMOS LA SEGURIDAD DE LA JUNTA DE VECINOS PLAYA BRAVA N°14</v>
          </cell>
          <cell r="D87" t="str">
            <v>JUNTA DE VECINOS N 14 PLAYA BRAVA IQUIQUE</v>
          </cell>
          <cell r="E87" t="str">
            <v>74.758.400-1</v>
          </cell>
          <cell r="F87">
            <v>19890000</v>
          </cell>
          <cell r="G87" t="str">
            <v>CHEQUEAR CALCULO LUMINICO</v>
          </cell>
          <cell r="H87" t="str">
            <v>IQUIQUE</v>
          </cell>
          <cell r="I87" t="str">
            <v>NUEVO</v>
          </cell>
          <cell r="J87" t="str">
            <v>SITUACIONAL</v>
          </cell>
          <cell r="K87" t="str">
            <v>ILUMINACIÓN</v>
          </cell>
          <cell r="L87">
            <v>0</v>
          </cell>
          <cell r="M87" t="str">
            <v>INGRESAR SOLO NUMERO DE CANTIDAD DE MESES A EJECUTAR</v>
          </cell>
          <cell r="N87" t="str">
            <v xml:space="preserve">NORMA MIRIAM GOMEZ VERGARA </v>
          </cell>
          <cell r="O87" t="str">
            <v>6.312.114-2</v>
          </cell>
          <cell r="P87">
            <v>0</v>
          </cell>
          <cell r="Q87" t="str">
            <v>PROILED</v>
          </cell>
          <cell r="R87" t="str">
            <v>JUAN PABLO VIRGILIO</v>
          </cell>
          <cell r="S87">
            <v>19060000</v>
          </cell>
          <cell r="T87" t="str">
            <v>SI</v>
          </cell>
          <cell r="U87">
            <v>0</v>
          </cell>
          <cell r="V87">
            <v>0</v>
          </cell>
          <cell r="W87">
            <v>0</v>
          </cell>
          <cell r="X87">
            <v>0</v>
          </cell>
          <cell r="Y87" t="str">
            <v>RENE LAMBERT</v>
          </cell>
          <cell r="Z87">
            <v>0</v>
          </cell>
          <cell r="AA87">
            <v>0.63349999999999995</v>
          </cell>
          <cell r="AB87">
            <v>0</v>
          </cell>
          <cell r="AC87" t="str">
            <v>NO HAY INFORMACIÓN DE RENDICIÓN</v>
          </cell>
          <cell r="AD87">
            <v>0</v>
          </cell>
          <cell r="AE87">
            <v>40</v>
          </cell>
          <cell r="AF87">
            <v>100</v>
          </cell>
          <cell r="AG87">
            <v>3.6000000000000004E-2</v>
          </cell>
          <cell r="AH87">
            <v>0</v>
          </cell>
          <cell r="AI87">
            <v>75</v>
          </cell>
          <cell r="AJ87">
            <v>0.03</v>
          </cell>
          <cell r="AK87">
            <v>75</v>
          </cell>
          <cell r="AL87">
            <v>70</v>
          </cell>
          <cell r="AM87">
            <v>70</v>
          </cell>
          <cell r="AN87">
            <v>0.18</v>
          </cell>
          <cell r="AO87">
            <v>70</v>
          </cell>
          <cell r="AP87">
            <v>0.17499999999999999</v>
          </cell>
          <cell r="AQ87">
            <v>75</v>
          </cell>
          <cell r="AR87">
            <v>3.7499999999999999E-2</v>
          </cell>
          <cell r="AS87">
            <v>50</v>
          </cell>
          <cell r="AT87">
            <v>2.5000000000000001E-2</v>
          </cell>
          <cell r="AU87">
            <v>100</v>
          </cell>
          <cell r="AV87">
            <v>0.05</v>
          </cell>
          <cell r="AW87">
            <v>100</v>
          </cell>
          <cell r="AX87">
            <v>0.1</v>
          </cell>
          <cell r="AY87">
            <v>0</v>
          </cell>
          <cell r="AZ87">
            <v>0</v>
          </cell>
          <cell r="BA87" t="str">
            <v>1- empresa figura en los sgtes proyectos N°104-105-113-114-115         
2- en cada uno de estos no presenta cv de los instaladores                                
3- solo presenta cv de su empresa                                                                                            
4- debe modificar fecha de inicio                                                                                                   
5- el adm contable debe corregir el valor mensual de 300.000 a 50.000                                                                                                                                                             
6- el proyecto contempla 6 meses pero indica en c.gantt 8 meses                                                                                                                                                               
7- el calculo luminico no presenta firma del profesional                                                
8- el adm contable participa de los sgtes proyectos 104 y 115</v>
          </cell>
          <cell r="BB87">
            <v>0.63349999999999995</v>
          </cell>
        </row>
        <row r="88">
          <cell r="B88">
            <v>105</v>
          </cell>
          <cell r="C88" t="str">
            <v>ILUMINACIÓN Y SEGURIDAD PARA LOS POBLADORES</v>
          </cell>
          <cell r="D88" t="str">
            <v>JUNTA VECINAL N44 CARIQUIMA</v>
          </cell>
          <cell r="E88" t="str">
            <v>65.561.310-2</v>
          </cell>
          <cell r="F88">
            <v>18930000</v>
          </cell>
          <cell r="G88" t="str">
            <v>CHEQUEAR CALCULO LUMINICO</v>
          </cell>
          <cell r="H88" t="str">
            <v>IQUIQUE</v>
          </cell>
          <cell r="I88" t="str">
            <v>NUEVO</v>
          </cell>
          <cell r="J88" t="str">
            <v>SITUACIONAL</v>
          </cell>
          <cell r="K88" t="str">
            <v>ILUMINACIÓN</v>
          </cell>
          <cell r="L88">
            <v>0</v>
          </cell>
          <cell r="M88" t="str">
            <v>INGRESAR SOLO NUMERO DE CANTIDAD DE MESES A EJECUTAR</v>
          </cell>
          <cell r="N88" t="str">
            <v xml:space="preserve">JOSE FELIX VARGAS MONTOYA </v>
          </cell>
          <cell r="O88" t="str">
            <v>9.582.159-7</v>
          </cell>
          <cell r="P88">
            <v>0</v>
          </cell>
          <cell r="Q88" t="str">
            <v>PROILED</v>
          </cell>
          <cell r="R88">
            <v>0</v>
          </cell>
          <cell r="S88">
            <v>18930000</v>
          </cell>
          <cell r="T88" t="str">
            <v>SI</v>
          </cell>
          <cell r="U88">
            <v>0</v>
          </cell>
          <cell r="V88">
            <v>0</v>
          </cell>
          <cell r="W88">
            <v>0</v>
          </cell>
          <cell r="X88">
            <v>0</v>
          </cell>
          <cell r="Y88" t="str">
            <v>RENE LAMBERT</v>
          </cell>
          <cell r="Z88">
            <v>0</v>
          </cell>
          <cell r="AA88">
            <v>0.63349999999999995</v>
          </cell>
          <cell r="AB88">
            <v>0</v>
          </cell>
          <cell r="AC88" t="str">
            <v>NO HAY INFORMACIÓN DE RENDICIÓN</v>
          </cell>
          <cell r="AD88">
            <v>0</v>
          </cell>
          <cell r="AE88">
            <v>40</v>
          </cell>
          <cell r="AF88">
            <v>100</v>
          </cell>
          <cell r="AG88">
            <v>3.6000000000000004E-2</v>
          </cell>
          <cell r="AH88">
            <v>0</v>
          </cell>
          <cell r="AI88">
            <v>75</v>
          </cell>
          <cell r="AJ88">
            <v>0.03</v>
          </cell>
          <cell r="AK88">
            <v>75</v>
          </cell>
          <cell r="AL88">
            <v>70</v>
          </cell>
          <cell r="AM88">
            <v>70</v>
          </cell>
          <cell r="AN88">
            <v>0.18</v>
          </cell>
          <cell r="AO88">
            <v>70</v>
          </cell>
          <cell r="AP88">
            <v>0.17499999999999999</v>
          </cell>
          <cell r="AQ88">
            <v>75</v>
          </cell>
          <cell r="AR88">
            <v>3.7499999999999999E-2</v>
          </cell>
          <cell r="AS88">
            <v>50</v>
          </cell>
          <cell r="AT88">
            <v>2.5000000000000001E-2</v>
          </cell>
          <cell r="AU88">
            <v>100</v>
          </cell>
          <cell r="AV88">
            <v>0.05</v>
          </cell>
          <cell r="AW88">
            <v>100</v>
          </cell>
          <cell r="AX88">
            <v>0.1</v>
          </cell>
          <cell r="AY88">
            <v>0</v>
          </cell>
          <cell r="AZ88">
            <v>0</v>
          </cell>
          <cell r="BA88" t="str">
            <v>1- empresa figura en los sgtes proyectos N°104-105-113-114-115         
2- en cada uno de estos no presenta cv de los instaladores                                 
3- solo presenta cv de su empresa                                                                                           
4- debe modificar fecha de inicio                                                                                                    
5- el adm contable debe corregir el valor mensual de $300.000 a $50.000                                                                                                                                                                  
6- aunque las fotos salgan oscuras por la realidad del entorno, deberia indicar a ubicacion de la fotografia para poder comprobar la informacion                                                                                                                                                        7- el calculo luminico no presenta firma del profesional                                        
8- el adm contable participa del proyecto 105-104-113-115-114</v>
          </cell>
          <cell r="BB88">
            <v>0.63349999999999995</v>
          </cell>
        </row>
        <row r="89">
          <cell r="B89">
            <v>106</v>
          </cell>
          <cell r="C89" t="str">
            <v>MEJOR SEGURIDAD PARA NUESTRA JUNTA</v>
          </cell>
          <cell r="D89" t="str">
            <v>JUNTA DE VECINOS 18 DE SEPTIEMBRE</v>
          </cell>
          <cell r="E89" t="str">
            <v>56.073.930-3</v>
          </cell>
          <cell r="F89">
            <v>8000000</v>
          </cell>
          <cell r="G89" t="str">
            <v>NO TIENE TRES COTIZACIONES</v>
          </cell>
          <cell r="H89" t="str">
            <v>TAMARUGAL</v>
          </cell>
          <cell r="I89" t="str">
            <v>NUEVO</v>
          </cell>
          <cell r="J89" t="str">
            <v>SITUACIONAL</v>
          </cell>
          <cell r="K89" t="str">
            <v>ALARMAS</v>
          </cell>
          <cell r="L89">
            <v>0</v>
          </cell>
          <cell r="M89" t="str">
            <v>INGRESAR SOLO NUMERO DE CANTIDAD DE MESES A EJECUTAR</v>
          </cell>
          <cell r="N89" t="str">
            <v xml:space="preserve">MARA NOLFA CAYO CHAMACA </v>
          </cell>
          <cell r="O89" t="str">
            <v>7.962.528-0</v>
          </cell>
          <cell r="P89">
            <v>0</v>
          </cell>
          <cell r="Q89" t="str">
            <v>PROILED</v>
          </cell>
          <cell r="R89" t="str">
            <v>JUAN PABLO VIRGILIO</v>
          </cell>
          <cell r="S89">
            <v>8000000</v>
          </cell>
          <cell r="T89" t="str">
            <v>NO</v>
          </cell>
          <cell r="U89">
            <v>0</v>
          </cell>
          <cell r="V89">
            <v>0</v>
          </cell>
          <cell r="W89">
            <v>0</v>
          </cell>
          <cell r="X89">
            <v>8000000</v>
          </cell>
          <cell r="Y89" t="str">
            <v>RENE LAMBERT</v>
          </cell>
          <cell r="Z89">
            <v>0</v>
          </cell>
          <cell r="AA89">
            <v>0.69900000000000007</v>
          </cell>
          <cell r="AB89">
            <v>0</v>
          </cell>
          <cell r="AC89" t="str">
            <v>NO HAY INFORMACIÓN DE RENDICIÓN</v>
          </cell>
          <cell r="AD89">
            <v>0</v>
          </cell>
          <cell r="AE89">
            <v>60</v>
          </cell>
          <cell r="AF89">
            <v>100</v>
          </cell>
          <cell r="AG89">
            <v>4.4000000000000004E-2</v>
          </cell>
          <cell r="AH89">
            <v>50</v>
          </cell>
          <cell r="AI89">
            <v>50</v>
          </cell>
          <cell r="AJ89">
            <v>0.05</v>
          </cell>
          <cell r="AK89">
            <v>75</v>
          </cell>
          <cell r="AL89">
            <v>70</v>
          </cell>
          <cell r="AM89">
            <v>100</v>
          </cell>
          <cell r="AN89">
            <v>0.20250000000000001</v>
          </cell>
          <cell r="AO89">
            <v>70</v>
          </cell>
          <cell r="AP89">
            <v>0.17499999999999999</v>
          </cell>
          <cell r="AQ89">
            <v>75</v>
          </cell>
          <cell r="AR89">
            <v>3.7499999999999999E-2</v>
          </cell>
          <cell r="AS89">
            <v>80</v>
          </cell>
          <cell r="AT89">
            <v>0.04</v>
          </cell>
          <cell r="AU89">
            <v>100</v>
          </cell>
          <cell r="AV89">
            <v>0.05</v>
          </cell>
          <cell r="AW89">
            <v>100</v>
          </cell>
          <cell r="AX89">
            <v>0.1</v>
          </cell>
          <cell r="AY89">
            <v>0</v>
          </cell>
          <cell r="AZ89">
            <v>0</v>
          </cell>
          <cell r="BA89" t="str">
            <v xml:space="preserve">1- Debe cambiar al coordinador contable por repetirse en otra iniciativa.                                                                                                                        
2- debera modificar fecha de inicio                                                                                               
3- el proyecto dura 6 meses, el adm.cobra 300,000 x un mes debera modifcicar el valor mensual  de 300000 a 50000                                                                                                                             
4- no presenta carta de compromiso de las instituciones que nombre (carabineros de pica-seguridad municipalidad de pica)                                                 
5- no declara ni presenta al equipo instalador o certificado para esto no adjuntando cv o cartas de compromiso, solo presenta doc de los vecinos que colaboran                                                                                                                                 6- en carta gantt el desarrollo del proyecto solo considera 4 meses y no 6                                                                                                                                                                     
7- en todos los proyectos de proiled presenta dos cotizaciones para difusion una por lienzo y otra por coctel, lo que significa mismos prooveedores de servicios.
8. De adjudicar debe ingresar las cotizaciones de la inversión, según lo acordado por la comisión de admisibilidad, al momento previo a la firma de convenio.
</v>
          </cell>
          <cell r="BB89">
            <v>0.69900000000000007</v>
          </cell>
        </row>
        <row r="90">
          <cell r="B90">
            <v>107</v>
          </cell>
          <cell r="C90" t="str">
            <v>UNIDOS PARA LA SEGURIDAD JUNTA DE VECINOS LOS NARANJOS</v>
          </cell>
          <cell r="D90" t="str">
            <v>JUNTA DE VECINOS LOS NARANJOS</v>
          </cell>
          <cell r="E90" t="str">
            <v>75.355.800-4</v>
          </cell>
          <cell r="F90">
            <v>8000000</v>
          </cell>
          <cell r="G90" t="str">
            <v>NO TIENE TRES COTIZACIONES</v>
          </cell>
          <cell r="H90" t="str">
            <v>TAMARUGAL</v>
          </cell>
          <cell r="I90" t="str">
            <v>NUEVO</v>
          </cell>
          <cell r="J90" t="str">
            <v>SITUACIONAL</v>
          </cell>
          <cell r="K90" t="str">
            <v>ALARMAS</v>
          </cell>
          <cell r="L90">
            <v>0</v>
          </cell>
          <cell r="M90" t="str">
            <v>INGRESAR SOLO NUMERO DE CANTIDAD DE MESES A EJECUTAR</v>
          </cell>
          <cell r="N90" t="str">
            <v>VICTOR BARREDA CAUTIN</v>
          </cell>
          <cell r="O90" t="str">
            <v>10.220.938-9</v>
          </cell>
          <cell r="P90">
            <v>0</v>
          </cell>
          <cell r="Q90" t="str">
            <v>PROILED</v>
          </cell>
          <cell r="R90" t="str">
            <v>JUAN PABLO VIRGILIO</v>
          </cell>
          <cell r="S90">
            <v>8000000</v>
          </cell>
          <cell r="T90" t="str">
            <v>NO</v>
          </cell>
          <cell r="U90">
            <v>0</v>
          </cell>
          <cell r="V90">
            <v>0</v>
          </cell>
          <cell r="W90">
            <v>0</v>
          </cell>
          <cell r="X90">
            <v>0</v>
          </cell>
          <cell r="Y90" t="str">
            <v>RENE LAMBERT</v>
          </cell>
          <cell r="Z90">
            <v>0</v>
          </cell>
          <cell r="AA90">
            <v>0.60650000000000004</v>
          </cell>
          <cell r="AB90">
            <v>-7</v>
          </cell>
          <cell r="AC90" t="str">
            <v>NO CUMPLE CON RENDICIÓN</v>
          </cell>
          <cell r="AD90">
            <v>0</v>
          </cell>
          <cell r="AE90">
            <v>60</v>
          </cell>
          <cell r="AF90">
            <v>100</v>
          </cell>
          <cell r="AG90">
            <v>4.4000000000000004E-2</v>
          </cell>
          <cell r="AH90">
            <v>50</v>
          </cell>
          <cell r="AI90">
            <v>50</v>
          </cell>
          <cell r="AJ90">
            <v>0.05</v>
          </cell>
          <cell r="AK90">
            <v>75</v>
          </cell>
          <cell r="AL90">
            <v>70</v>
          </cell>
          <cell r="AM90">
            <v>70</v>
          </cell>
          <cell r="AN90">
            <v>0.18</v>
          </cell>
          <cell r="AO90">
            <v>70</v>
          </cell>
          <cell r="AP90">
            <v>0.17499999999999999</v>
          </cell>
          <cell r="AQ90">
            <v>75</v>
          </cell>
          <cell r="AR90">
            <v>3.7499999999999999E-2</v>
          </cell>
          <cell r="AS90">
            <v>80</v>
          </cell>
          <cell r="AT90">
            <v>0.04</v>
          </cell>
          <cell r="AU90">
            <v>100</v>
          </cell>
          <cell r="AV90">
            <v>0.05</v>
          </cell>
          <cell r="AW90">
            <v>100</v>
          </cell>
          <cell r="AX90">
            <v>0.1</v>
          </cell>
          <cell r="AY90">
            <v>0</v>
          </cell>
          <cell r="AZ90">
            <v>0</v>
          </cell>
          <cell r="BA90" t="str">
            <v>1- el adm.contable aparece en otros proyecto  donde figure la empresa proiled     106-107                                                                                                                              
2- debera modificar tiempos de ejecucion dice 6 pero nombra solo 2                                                                                               
3- el proyecto dura 6 meses, el adm.cobra 300,000 x un mes debera modifcicar el valor mensual  de 300000 a 50000                                                                                                                              
4- no presenta carta de compromiso de las instituciones que nombre (carabineros de pica-seguridad municipalidad de pica)                                                
5- no declara ni presenta al equipo instalador o certificado para esto no adjuntando cv o cartas de compromiso, solo presenta doc de los vecinos que colaboran                                                                                                                                    6- cantidad de beneficiarios directo 1200 luego solo distingue a 75                           
7- en todos los proyectos de proiled presenta dos cotizaciones para difusion una por lienzo y otra por coctel, lo que significa mismos prooveedores de servicios.
8. De adjudicar debe ingresar las cotizaciones de la inversión, según lo acordado por la comisión de admisibilidad, al momento previo a la firma de convenio.</v>
          </cell>
          <cell r="BB90">
            <v>0.67649999999999999</v>
          </cell>
        </row>
        <row r="91">
          <cell r="B91">
            <v>108</v>
          </cell>
          <cell r="C91" t="str">
            <v>ILUMINACIÓN SOLAR PARA CONDOMINIO SOCIAL OASIS DE ALTO MOLLE</v>
          </cell>
          <cell r="D91" t="str">
            <v>CONDOMINIO OASIS DE ALTO MOLLE</v>
          </cell>
          <cell r="E91" t="str">
            <v>65.423.820-0</v>
          </cell>
          <cell r="F91">
            <v>18930000</v>
          </cell>
          <cell r="G91" t="str">
            <v>CHEQUEAR CALCULO LUMINICO</v>
          </cell>
          <cell r="H91" t="str">
            <v>IQUIQUE</v>
          </cell>
          <cell r="I91" t="str">
            <v>NUEVO</v>
          </cell>
          <cell r="J91" t="str">
            <v>SITUACIONAL</v>
          </cell>
          <cell r="K91" t="str">
            <v>ILUMINACIÓN</v>
          </cell>
          <cell r="L91">
            <v>0</v>
          </cell>
          <cell r="M91" t="str">
            <v>INGRESAR SOLO NUMERO DE CANTIDAD DE MESES A EJECUTAR</v>
          </cell>
          <cell r="N91" t="str">
            <v>PATRICIA ANGELICA ROJAS RAMOS</v>
          </cell>
          <cell r="O91" t="str">
            <v>9.892.947-9</v>
          </cell>
          <cell r="P91">
            <v>0</v>
          </cell>
          <cell r="Q91" t="str">
            <v>PROILED</v>
          </cell>
          <cell r="R91" t="str">
            <v>JUAN PABLO VIRGILIO</v>
          </cell>
          <cell r="S91">
            <v>18000000</v>
          </cell>
          <cell r="T91" t="str">
            <v>SI</v>
          </cell>
          <cell r="U91">
            <v>0</v>
          </cell>
          <cell r="V91">
            <v>0</v>
          </cell>
          <cell r="W91">
            <v>0</v>
          </cell>
          <cell r="X91">
            <v>18380000</v>
          </cell>
          <cell r="Y91" t="str">
            <v>MIGUEL REBORIDO</v>
          </cell>
          <cell r="Z91" t="str">
            <v>SE INSTALARAN LUMINARIAS SOLARES DE PANEL FOTOVOLTAICO LED, PARA FORTALECER LA SEGURIDAD INTERNA DEL CONDOMINIO OASIS DE ALTO MOLLE</v>
          </cell>
          <cell r="AA91">
            <v>0.71899999999999997</v>
          </cell>
          <cell r="AB91">
            <v>0</v>
          </cell>
          <cell r="AC91" t="str">
            <v>NO HAY INFORMACIÓN DE RENDICIÓN</v>
          </cell>
          <cell r="AD91">
            <v>0</v>
          </cell>
          <cell r="AE91">
            <v>60</v>
          </cell>
          <cell r="AF91">
            <v>100</v>
          </cell>
          <cell r="AG91">
            <v>4.4000000000000004E-2</v>
          </cell>
          <cell r="AH91">
            <v>75</v>
          </cell>
          <cell r="AI91">
            <v>100</v>
          </cell>
          <cell r="AJ91">
            <v>8.5000000000000006E-2</v>
          </cell>
          <cell r="AK91">
            <v>75</v>
          </cell>
          <cell r="AL91">
            <v>70</v>
          </cell>
          <cell r="AM91">
            <v>100</v>
          </cell>
          <cell r="AN91">
            <v>0.20250000000000001</v>
          </cell>
          <cell r="AO91">
            <v>70</v>
          </cell>
          <cell r="AP91">
            <v>0.17499999999999999</v>
          </cell>
          <cell r="AQ91">
            <v>75</v>
          </cell>
          <cell r="AR91">
            <v>3.7499999999999999E-2</v>
          </cell>
          <cell r="AS91">
            <v>50</v>
          </cell>
          <cell r="AT91">
            <v>2.5000000000000001E-2</v>
          </cell>
          <cell r="AU91">
            <v>100</v>
          </cell>
          <cell r="AV91">
            <v>0.05</v>
          </cell>
          <cell r="AW91">
            <v>100</v>
          </cell>
          <cell r="AX91">
            <v>0.1</v>
          </cell>
          <cell r="AY91">
            <v>0</v>
          </cell>
          <cell r="AZ91">
            <v>0</v>
          </cell>
          <cell r="BA91" t="str">
            <v>1. Presentar los curriculums del equipo de trabajo firmados junto a sus certificados de estudios. 
2. Adjuntar fotos  referenciales del lugar que justifique la instalación de luminarias. 
3. se rebaja el monto del administrativo contable por $300.000, ya que se repite en mas de 1 iniciativa N°102, 103, 108 y 111, Debe cambiar al coordinador contable por repetirse en otra iniciativa.
4. se rebaja en el item de difusión "servicio de coctel" de $500.000 a $250.000</v>
          </cell>
          <cell r="BB91">
            <v>0.71899999999999997</v>
          </cell>
        </row>
        <row r="92">
          <cell r="B92">
            <v>109</v>
          </cell>
          <cell r="C92" t="str">
            <v>SEGURIDAD PARA EL ADULTO MAYOR</v>
          </cell>
          <cell r="D92" t="str">
            <v>CENTRO SOCIAL DEL ADULTO MAYOR GERMAN RIVEROS</v>
          </cell>
          <cell r="E92" t="str">
            <v>74.816.600-9</v>
          </cell>
          <cell r="F92">
            <v>8000000</v>
          </cell>
          <cell r="G92" t="str">
            <v>NO TIENE TRES COTIZACIONES</v>
          </cell>
          <cell r="H92" t="str">
            <v>TAMARUGAL</v>
          </cell>
          <cell r="I92" t="str">
            <v>NUEVO</v>
          </cell>
          <cell r="J92" t="str">
            <v>SITUACIONAL</v>
          </cell>
          <cell r="K92" t="str">
            <v>ALARMAS</v>
          </cell>
          <cell r="L92">
            <v>0</v>
          </cell>
          <cell r="M92" t="str">
            <v>INGRESAR SOLO NUMERO DE CANTIDAD DE MESES A EJECUTAR</v>
          </cell>
          <cell r="N92" t="str">
            <v>DANIEL SALAZAR PALAPE</v>
          </cell>
          <cell r="O92" t="str">
            <v>4.617.536-0</v>
          </cell>
          <cell r="P92">
            <v>0</v>
          </cell>
          <cell r="Q92" t="str">
            <v>PROILED</v>
          </cell>
          <cell r="R92" t="str">
            <v>JUAN PABLO VIRGILIO</v>
          </cell>
          <cell r="S92">
            <v>8000000</v>
          </cell>
          <cell r="T92" t="str">
            <v>NO</v>
          </cell>
          <cell r="U92">
            <v>0</v>
          </cell>
          <cell r="V92">
            <v>0</v>
          </cell>
          <cell r="W92">
            <v>0</v>
          </cell>
          <cell r="X92">
            <v>8000000</v>
          </cell>
          <cell r="Y92" t="str">
            <v>MIGUEL REBORIDO</v>
          </cell>
          <cell r="Z92" t="str">
            <v>INSTALACION DE UN SISTEMA DE ALARMAS SOLARES COMUNITARIAS UBICADAS ESTRATEGICAMENTE EN LAS CASAS DEL CENTRO SOCIAL DEL ADULTO MAYOR GERMAN RIVEROS</v>
          </cell>
          <cell r="AA92">
            <v>0.69650000000000012</v>
          </cell>
          <cell r="AB92">
            <v>0</v>
          </cell>
          <cell r="AC92" t="str">
            <v>NO HAY INFORMACIÓN DE RENDICIÓN</v>
          </cell>
          <cell r="AD92">
            <v>0</v>
          </cell>
          <cell r="AE92">
            <v>60</v>
          </cell>
          <cell r="AF92">
            <v>100</v>
          </cell>
          <cell r="AG92">
            <v>4.4000000000000004E-2</v>
          </cell>
          <cell r="AH92">
            <v>50</v>
          </cell>
          <cell r="AI92">
            <v>100</v>
          </cell>
          <cell r="AJ92">
            <v>7.0000000000000007E-2</v>
          </cell>
          <cell r="AK92">
            <v>75</v>
          </cell>
          <cell r="AL92">
            <v>70</v>
          </cell>
          <cell r="AM92">
            <v>70</v>
          </cell>
          <cell r="AN92">
            <v>0.18</v>
          </cell>
          <cell r="AO92">
            <v>70</v>
          </cell>
          <cell r="AP92">
            <v>0.17499999999999999</v>
          </cell>
          <cell r="AQ92">
            <v>75</v>
          </cell>
          <cell r="AR92">
            <v>3.7499999999999999E-2</v>
          </cell>
          <cell r="AS92">
            <v>80</v>
          </cell>
          <cell r="AT92">
            <v>0.04</v>
          </cell>
          <cell r="AU92">
            <v>100</v>
          </cell>
          <cell r="AV92">
            <v>0.05</v>
          </cell>
          <cell r="AW92">
            <v>100</v>
          </cell>
          <cell r="AX92">
            <v>0.1</v>
          </cell>
          <cell r="AY92">
            <v>0</v>
          </cell>
          <cell r="AZ92">
            <v>0</v>
          </cell>
          <cell r="BA92" t="str">
            <v>1. Presentar curriculums firmados del equipo de trabajo así como certificados que los respalden. 
2. Ajustar monto solicitado al GORE Anexo 1 al máximo permitido en esta categoría.  
3. No deja evidencia del equipo que instalará las alarmas para una correcta ejecución del proyecto. 
4. Debe cambiar al coordinador contable por repetirse en otra iniciativa.
5. De adjudicar debe ingresar las cotizaciones de la inversión, según lo acordado por la comisión de admisibilidad, al momento previo a la firma de convenio.</v>
          </cell>
          <cell r="BB92">
            <v>0.69650000000000012</v>
          </cell>
        </row>
        <row r="93">
          <cell r="B93">
            <v>110</v>
          </cell>
          <cell r="C93" t="str">
            <v>ILUMINANDO NUESTRO ATARDECER</v>
          </cell>
          <cell r="D93" t="str">
            <v>CLUB ADULTO MAYOR ATARDECERES DE PICA</v>
          </cell>
          <cell r="E93" t="str">
            <v>65.758.150-k</v>
          </cell>
          <cell r="F93">
            <v>19060000</v>
          </cell>
          <cell r="G93" t="str">
            <v>CHEQUEAR CALCULO LUMINICO</v>
          </cell>
          <cell r="H93" t="str">
            <v>TAMARUGAL</v>
          </cell>
          <cell r="I93" t="str">
            <v>NUEVO</v>
          </cell>
          <cell r="J93" t="str">
            <v>SITUACIONAL</v>
          </cell>
          <cell r="K93" t="str">
            <v>ILUMINACIÓN</v>
          </cell>
          <cell r="L93">
            <v>0</v>
          </cell>
          <cell r="M93" t="str">
            <v>INGRESAR SOLO NUMERO DE CANTIDAD DE MESES A EJECUTAR</v>
          </cell>
          <cell r="N93" t="str">
            <v xml:space="preserve">JOSE GUILLERMO GARRIDO GUAJARDO </v>
          </cell>
          <cell r="O93" t="str">
            <v>5.304.266-K</v>
          </cell>
          <cell r="P93">
            <v>0</v>
          </cell>
          <cell r="Q93" t="str">
            <v>PROILED</v>
          </cell>
          <cell r="R93" t="str">
            <v>JUAN PABLO VIRGILIO</v>
          </cell>
          <cell r="S93">
            <v>19060000</v>
          </cell>
          <cell r="T93" t="str">
            <v>SI</v>
          </cell>
          <cell r="U93">
            <v>0</v>
          </cell>
          <cell r="V93">
            <v>0</v>
          </cell>
          <cell r="W93">
            <v>0</v>
          </cell>
          <cell r="X93">
            <v>19060000</v>
          </cell>
          <cell r="Y93" t="str">
            <v>RENE LAMBERT</v>
          </cell>
          <cell r="Z93" t="str">
            <v>Disminuir la percepción de inseguridad de la comuna, en especial en el adulto mayor, y la oportunidad  para la ocurrencia de delitos y violencia en los espacios públicos de mayor envergadura en el barrio.</v>
          </cell>
          <cell r="AA93">
            <v>0.70150000000000001</v>
          </cell>
          <cell r="AB93">
            <v>0</v>
          </cell>
          <cell r="AC93" t="str">
            <v>NO HAY INFORMACIÓN DE RENDICIÓN</v>
          </cell>
          <cell r="AD93">
            <v>0</v>
          </cell>
          <cell r="AE93">
            <v>60</v>
          </cell>
          <cell r="AF93">
            <v>100</v>
          </cell>
          <cell r="AG93">
            <v>4.4000000000000004E-2</v>
          </cell>
          <cell r="AH93">
            <v>75</v>
          </cell>
          <cell r="AI93">
            <v>75</v>
          </cell>
          <cell r="AJ93">
            <v>7.4999999999999997E-2</v>
          </cell>
          <cell r="AK93">
            <v>75</v>
          </cell>
          <cell r="AL93">
            <v>70</v>
          </cell>
          <cell r="AM93">
            <v>70</v>
          </cell>
          <cell r="AN93">
            <v>0.18</v>
          </cell>
          <cell r="AO93">
            <v>70</v>
          </cell>
          <cell r="AP93">
            <v>0.17499999999999999</v>
          </cell>
          <cell r="AQ93">
            <v>75</v>
          </cell>
          <cell r="AR93">
            <v>3.7499999999999999E-2</v>
          </cell>
          <cell r="AS93">
            <v>80</v>
          </cell>
          <cell r="AT93">
            <v>0.04</v>
          </cell>
          <cell r="AU93">
            <v>100</v>
          </cell>
          <cell r="AV93">
            <v>0.05</v>
          </cell>
          <cell r="AW93">
            <v>100</v>
          </cell>
          <cell r="AX93">
            <v>0.1</v>
          </cell>
          <cell r="AY93">
            <v>0</v>
          </cell>
          <cell r="AZ93">
            <v>0</v>
          </cell>
          <cell r="BA93" t="str">
            <v>1- no se presentan los cv del rr.hh que haran las instalaciones, solo del adm contable 
2- el calculo de liminosidad no se encuentra firmado por un profesional del area 
3- Debe cambiar al coordinador contable por repetirse en otra iniciativa.</v>
          </cell>
          <cell r="BB93">
            <v>0.70150000000000001</v>
          </cell>
        </row>
        <row r="94">
          <cell r="B94">
            <v>111</v>
          </cell>
          <cell r="C94" t="str">
            <v>ILUMINACIÓN Y SEGURIDAD PARA INDEPENDENCIA</v>
          </cell>
          <cell r="D94" t="str">
            <v>CENTRO CULTURAL,SOCIAL Y DEPORTIVO INDEPENDENCIA</v>
          </cell>
          <cell r="E94" t="str">
            <v>65.067.667-k</v>
          </cell>
          <cell r="F94">
            <v>18930000</v>
          </cell>
          <cell r="G94" t="str">
            <v>CHEQUEAR CALCULO LUMINICO</v>
          </cell>
          <cell r="H94" t="str">
            <v>IQUIQUE</v>
          </cell>
          <cell r="I94" t="str">
            <v>NUEVO</v>
          </cell>
          <cell r="J94" t="str">
            <v>SITUACIONAL</v>
          </cell>
          <cell r="K94" t="str">
            <v>ILUMINACIÓN</v>
          </cell>
          <cell r="L94">
            <v>0</v>
          </cell>
          <cell r="M94" t="str">
            <v>INGRESAR SOLO NUMERO DE CANTIDAD DE MESES A EJECUTAR</v>
          </cell>
          <cell r="N94" t="str">
            <v>ROBINSON JAVIER CONTRERAS ALVAREZ</v>
          </cell>
          <cell r="O94" t="str">
            <v>5.003.408-9</v>
          </cell>
          <cell r="P94">
            <v>0</v>
          </cell>
          <cell r="Q94" t="str">
            <v>PROILED</v>
          </cell>
          <cell r="R94" t="str">
            <v>JUAN PABLO VIRGILIO</v>
          </cell>
          <cell r="S94">
            <v>18000000</v>
          </cell>
          <cell r="T94" t="str">
            <v>SI</v>
          </cell>
          <cell r="U94">
            <v>0</v>
          </cell>
          <cell r="V94">
            <v>0</v>
          </cell>
          <cell r="W94">
            <v>0</v>
          </cell>
          <cell r="X94">
            <v>18380000</v>
          </cell>
          <cell r="Y94" t="str">
            <v>MIGUEL REBORIDO</v>
          </cell>
          <cell r="Z94" t="str">
            <v>INSTALACION DE SISTEMA DE LUMINARIAS FOTOVOLAICAS INTEGRADO EN EL SECTOR DONDE SE ENCUENTRA UBICADO EL CENTRO CULTURAL SOCIAL Y DEPORTIVO INDEPENDENCIA</v>
          </cell>
          <cell r="AA94">
            <v>0.754</v>
          </cell>
          <cell r="AB94">
            <v>0</v>
          </cell>
          <cell r="AC94" t="str">
            <v>NO HAY INFORMACIÓN DE RENDICIÓN</v>
          </cell>
          <cell r="AD94">
            <v>50</v>
          </cell>
          <cell r="AE94">
            <v>60</v>
          </cell>
          <cell r="AF94">
            <v>100</v>
          </cell>
          <cell r="AG94">
            <v>6.4000000000000001E-2</v>
          </cell>
          <cell r="AH94">
            <v>75</v>
          </cell>
          <cell r="AI94">
            <v>100</v>
          </cell>
          <cell r="AJ94">
            <v>8.5000000000000006E-2</v>
          </cell>
          <cell r="AK94">
            <v>75</v>
          </cell>
          <cell r="AL94">
            <v>70</v>
          </cell>
          <cell r="AM94">
            <v>100</v>
          </cell>
          <cell r="AN94">
            <v>0.20250000000000001</v>
          </cell>
          <cell r="AO94">
            <v>70</v>
          </cell>
          <cell r="AP94">
            <v>0.17499999999999999</v>
          </cell>
          <cell r="AQ94">
            <v>75</v>
          </cell>
          <cell r="AR94">
            <v>3.7499999999999999E-2</v>
          </cell>
          <cell r="AS94">
            <v>80</v>
          </cell>
          <cell r="AT94">
            <v>0.04</v>
          </cell>
          <cell r="AU94">
            <v>100</v>
          </cell>
          <cell r="AV94">
            <v>0.05</v>
          </cell>
          <cell r="AW94">
            <v>100</v>
          </cell>
          <cell r="AX94">
            <v>0.1</v>
          </cell>
          <cell r="AY94">
            <v>0</v>
          </cell>
          <cell r="AZ94">
            <v>0</v>
          </cell>
          <cell r="BA94" t="str">
            <v>1. Adjuntar certificados de estudios del equipo de trabajo  que justifiquen competencias para la ejecución de este proyecto. 
2. La empresa ejecutora se repite en el 108. Adjuntar la totalidad de los curriculums del equipo de trabajo. 
3. se rebaja el monto del administrativo contable por $300.000, ya que se repite en mas de 1 iniciativa N°102, 103, 108 y 111, Debe cambiar al coordinador contable por repetirse en otra iniciativa.
4. se rebaja en el item de difusión "servicio de coctel" de $500.000 a $250.000</v>
          </cell>
          <cell r="BB94">
            <v>0.754</v>
          </cell>
        </row>
        <row r="95">
          <cell r="B95">
            <v>112</v>
          </cell>
          <cell r="C95" t="str">
            <v>PROTEGIENDO E ILUMINANDO EL CLUB 1° DE MAYO</v>
          </cell>
          <cell r="D95" t="str">
            <v>CLUB SOCIAL Y DEPORTIVO 1º DE MAYO</v>
          </cell>
          <cell r="E95" t="str">
            <v>75.684.200-5</v>
          </cell>
          <cell r="F95">
            <v>19060000</v>
          </cell>
          <cell r="G95" t="str">
            <v>CHEQUEAR CALCULO LUMINICO</v>
          </cell>
          <cell r="H95" t="str">
            <v>TAMARUGAL</v>
          </cell>
          <cell r="I95" t="str">
            <v>NUEVO</v>
          </cell>
          <cell r="J95" t="str">
            <v>SITUACIONAL</v>
          </cell>
          <cell r="K95" t="str">
            <v>ILUMINACIÓN</v>
          </cell>
          <cell r="L95">
            <v>0</v>
          </cell>
          <cell r="M95" t="str">
            <v>INGRESAR SOLO NUMERO DE CANTIDAD DE MESES A EJECUTAR</v>
          </cell>
          <cell r="N95" t="str">
            <v>LUIS PINTO MOLINA</v>
          </cell>
          <cell r="O95" t="str">
            <v>5.343.170-4</v>
          </cell>
          <cell r="P95">
            <v>0</v>
          </cell>
          <cell r="Q95" t="str">
            <v>PROILED</v>
          </cell>
          <cell r="R95" t="str">
            <v>JUAN PABLO VIRGILIO</v>
          </cell>
          <cell r="S95">
            <v>0</v>
          </cell>
          <cell r="T95" t="str">
            <v>SI</v>
          </cell>
          <cell r="U95">
            <v>0</v>
          </cell>
          <cell r="V95">
            <v>0</v>
          </cell>
          <cell r="W95">
            <v>0</v>
          </cell>
          <cell r="X95">
            <v>19060000</v>
          </cell>
          <cell r="Y95" t="str">
            <v>MIGUEL REBORIDO</v>
          </cell>
          <cell r="Z95" t="str">
            <v>INSTALACION DE SISTEMA DE LUMINARIAS FOTOVOLAICAS INTEGRADO EN EL SECTOR DONDE SE ENCUENTRA UBICADO EL CLUB DEPORTIVO Y SOCIAL PRIMERO DE MAYO</v>
          </cell>
          <cell r="AA95">
            <v>0.70650000000000002</v>
          </cell>
          <cell r="AB95">
            <v>0</v>
          </cell>
          <cell r="AC95" t="str">
            <v>NO HAY INFORMACIÓN DE RENDICIÓN</v>
          </cell>
          <cell r="AD95">
            <v>50</v>
          </cell>
          <cell r="AE95">
            <v>60</v>
          </cell>
          <cell r="AF95">
            <v>100</v>
          </cell>
          <cell r="AG95">
            <v>6.4000000000000001E-2</v>
          </cell>
          <cell r="AH95">
            <v>75</v>
          </cell>
          <cell r="AI95">
            <v>75</v>
          </cell>
          <cell r="AJ95">
            <v>7.4999999999999997E-2</v>
          </cell>
          <cell r="AK95">
            <v>75</v>
          </cell>
          <cell r="AL95">
            <v>70</v>
          </cell>
          <cell r="AM95">
            <v>70</v>
          </cell>
          <cell r="AN95">
            <v>0.18</v>
          </cell>
          <cell r="AO95">
            <v>70</v>
          </cell>
          <cell r="AP95">
            <v>0.17499999999999999</v>
          </cell>
          <cell r="AQ95">
            <v>75</v>
          </cell>
          <cell r="AR95">
            <v>3.7499999999999999E-2</v>
          </cell>
          <cell r="AS95">
            <v>50</v>
          </cell>
          <cell r="AT95">
            <v>2.5000000000000001E-2</v>
          </cell>
          <cell r="AU95">
            <v>100</v>
          </cell>
          <cell r="AV95">
            <v>0.05</v>
          </cell>
          <cell r="AW95">
            <v>100</v>
          </cell>
          <cell r="AX95">
            <v>0.1</v>
          </cell>
          <cell r="AY95">
            <v>0</v>
          </cell>
          <cell r="AZ95">
            <v>0</v>
          </cell>
          <cell r="BA95" t="str">
            <v>1. Adjuntar cartas de compromiso del equipo ejecutor asi como curriculums y certificados que respalden competencias  para implementar el proyecto. 
2. Debe cambiar al coordinador contable por repetirse en otra iniciativa.</v>
          </cell>
          <cell r="BB95">
            <v>0.70650000000000002</v>
          </cell>
        </row>
        <row r="96">
          <cell r="B96">
            <v>113</v>
          </cell>
          <cell r="C96" t="str">
            <v>UNIDOS POR LA SEGURIDAD DE PICA</v>
          </cell>
          <cell r="D96" t="str">
            <v>ASOCIACION DE PROPIETARIOS AGRICOLAS SECTOR RESBALADERO, LA BANDA Y ANIMAS</v>
          </cell>
          <cell r="E96" t="str">
            <v>73.515.200-9</v>
          </cell>
          <cell r="F96">
            <v>19060000</v>
          </cell>
          <cell r="G96" t="str">
            <v>CHEQUEAR CALCULO LUMINICO</v>
          </cell>
          <cell r="H96" t="str">
            <v>TAMARUGAL</v>
          </cell>
          <cell r="I96" t="str">
            <v>NUEVO</v>
          </cell>
          <cell r="J96" t="str">
            <v>SITUACIONAL</v>
          </cell>
          <cell r="K96" t="str">
            <v>ILUMINACIÓN</v>
          </cell>
          <cell r="L96">
            <v>0</v>
          </cell>
          <cell r="M96" t="str">
            <v>INGRESAR SOLO NUMERO DE CANTIDAD DE MESES A EJECUTAR</v>
          </cell>
          <cell r="N96" t="str">
            <v>EDUARDO FLORENTINO ARROYO OLCAY</v>
          </cell>
          <cell r="O96" t="str">
            <v>8.292.920-9</v>
          </cell>
          <cell r="P96">
            <v>0</v>
          </cell>
          <cell r="Q96" t="str">
            <v>PROILED</v>
          </cell>
          <cell r="R96" t="str">
            <v>JUAN PABLO VIRGILIO</v>
          </cell>
          <cell r="S96">
            <v>19060000</v>
          </cell>
          <cell r="T96" t="str">
            <v>SI</v>
          </cell>
          <cell r="U96">
            <v>0</v>
          </cell>
          <cell r="V96">
            <v>0</v>
          </cell>
          <cell r="W96">
            <v>0</v>
          </cell>
          <cell r="X96">
            <v>0</v>
          </cell>
          <cell r="Y96" t="str">
            <v>RENE LAMBERT</v>
          </cell>
          <cell r="Z96">
            <v>0</v>
          </cell>
          <cell r="AA96">
            <v>0.63349999999999995</v>
          </cell>
          <cell r="AB96">
            <v>0</v>
          </cell>
          <cell r="AC96" t="str">
            <v>NO HAY INFORMACIÓN DE RENDICIÓN</v>
          </cell>
          <cell r="AD96">
            <v>0</v>
          </cell>
          <cell r="AE96">
            <v>40</v>
          </cell>
          <cell r="AF96">
            <v>100</v>
          </cell>
          <cell r="AG96">
            <v>3.6000000000000004E-2</v>
          </cell>
          <cell r="AH96">
            <v>0</v>
          </cell>
          <cell r="AI96">
            <v>75</v>
          </cell>
          <cell r="AJ96">
            <v>0.03</v>
          </cell>
          <cell r="AK96">
            <v>75</v>
          </cell>
          <cell r="AL96">
            <v>70</v>
          </cell>
          <cell r="AM96">
            <v>70</v>
          </cell>
          <cell r="AN96">
            <v>0.18</v>
          </cell>
          <cell r="AO96">
            <v>70</v>
          </cell>
          <cell r="AP96">
            <v>0.17499999999999999</v>
          </cell>
          <cell r="AQ96">
            <v>75</v>
          </cell>
          <cell r="AR96">
            <v>3.7499999999999999E-2</v>
          </cell>
          <cell r="AS96">
            <v>50</v>
          </cell>
          <cell r="AT96">
            <v>2.5000000000000001E-2</v>
          </cell>
          <cell r="AU96">
            <v>100</v>
          </cell>
          <cell r="AV96">
            <v>0.05</v>
          </cell>
          <cell r="AW96">
            <v>100</v>
          </cell>
          <cell r="AX96">
            <v>0.1</v>
          </cell>
          <cell r="AY96">
            <v>0</v>
          </cell>
          <cell r="AZ96">
            <v>0</v>
          </cell>
          <cell r="BA96" t="str">
            <v>1- empresa figura en los sgtes proyectos N°104-105-113-114-115         
2- en cada uno de estos no presenta cv de los instaladores                                 
3- solo presenta cv de su empresa                                                                                           
4- debe modificar fecha de inicio                                                                                                    
5- el adm contable debe corregir el valor mensual de $300.000 a 450.000 
6- el proyecto contempla 6 meses pero indica en c.gantt 8 meses                                                                                                                                                                
7- el calculo luminico no presenta firma del profesional                                                              
8- el adm .contable participa en los sgtes proyectos N°104-105-113-114-115</v>
          </cell>
          <cell r="BB96">
            <v>0.63349999999999995</v>
          </cell>
        </row>
        <row r="97">
          <cell r="B97">
            <v>114</v>
          </cell>
          <cell r="C97" t="str">
            <v>PROTEGIENDO LAS AGUAS DE CHINTAGUAY</v>
          </cell>
          <cell r="D97" t="str">
            <v>ASOCIACION DE PROPIETARIOS AGRICOLAS DEL ROL DE REGANTES DE LAS VERTIENTES DE CHINTAGUAY</v>
          </cell>
          <cell r="E97" t="str">
            <v>65.104.149-k</v>
          </cell>
          <cell r="F97">
            <v>19060000</v>
          </cell>
          <cell r="G97" t="str">
            <v>CHEQUEAR CALCULO LUMINICO</v>
          </cell>
          <cell r="H97" t="str">
            <v>TAMARUGAL</v>
          </cell>
          <cell r="I97" t="str">
            <v>NUEVO</v>
          </cell>
          <cell r="J97" t="str">
            <v>SITUACIONAL</v>
          </cell>
          <cell r="K97" t="str">
            <v>ILUMINACIÓN</v>
          </cell>
          <cell r="L97">
            <v>0</v>
          </cell>
          <cell r="M97" t="str">
            <v>INGRESAR SOLO NUMERO DE CANTIDAD DE MESES A EJECUTAR</v>
          </cell>
          <cell r="N97" t="str">
            <v>ORLANDO TELLO LEIVA</v>
          </cell>
          <cell r="O97" t="str">
            <v>5.587.435-2</v>
          </cell>
          <cell r="P97">
            <v>0</v>
          </cell>
          <cell r="Q97" t="str">
            <v>PROILED</v>
          </cell>
          <cell r="R97" t="str">
            <v>JUAN PABLO VIRGILIO</v>
          </cell>
          <cell r="S97">
            <v>19060000</v>
          </cell>
          <cell r="T97" t="str">
            <v>SI</v>
          </cell>
          <cell r="U97">
            <v>0</v>
          </cell>
          <cell r="V97" t="str">
            <v>INSTITUCIÓN</v>
          </cell>
          <cell r="W97">
            <v>0</v>
          </cell>
          <cell r="X97">
            <v>0</v>
          </cell>
          <cell r="Y97" t="str">
            <v>RENE LAMBERT</v>
          </cell>
          <cell r="Z97">
            <v>0</v>
          </cell>
          <cell r="AA97">
            <v>0.63349999999999995</v>
          </cell>
          <cell r="AB97">
            <v>0</v>
          </cell>
          <cell r="AC97" t="str">
            <v>NO HAY INFORMACIÓN DE RENDICIÓN</v>
          </cell>
          <cell r="AD97">
            <v>0</v>
          </cell>
          <cell r="AE97">
            <v>40</v>
          </cell>
          <cell r="AF97">
            <v>100</v>
          </cell>
          <cell r="AG97">
            <v>3.6000000000000004E-2</v>
          </cell>
          <cell r="AH97">
            <v>0</v>
          </cell>
          <cell r="AI97">
            <v>75</v>
          </cell>
          <cell r="AJ97">
            <v>0.03</v>
          </cell>
          <cell r="AK97">
            <v>75</v>
          </cell>
          <cell r="AL97">
            <v>70</v>
          </cell>
          <cell r="AM97">
            <v>70</v>
          </cell>
          <cell r="AN97">
            <v>0.18</v>
          </cell>
          <cell r="AO97">
            <v>70</v>
          </cell>
          <cell r="AP97">
            <v>0.17499999999999999</v>
          </cell>
          <cell r="AQ97">
            <v>75</v>
          </cell>
          <cell r="AR97">
            <v>3.7499999999999999E-2</v>
          </cell>
          <cell r="AS97">
            <v>50</v>
          </cell>
          <cell r="AT97">
            <v>2.5000000000000001E-2</v>
          </cell>
          <cell r="AU97">
            <v>100</v>
          </cell>
          <cell r="AV97">
            <v>0.05</v>
          </cell>
          <cell r="AW97">
            <v>100</v>
          </cell>
          <cell r="AX97">
            <v>0.1</v>
          </cell>
          <cell r="AY97">
            <v>0</v>
          </cell>
          <cell r="AZ97">
            <v>0</v>
          </cell>
          <cell r="BA97" t="str">
            <v>1- empresa figura en los sgtes proyectos N°104-105-113-114-115         
2- en cada uno de estos no presenta cv de los instaladores                                 
3- solo presenta cv de su empresa                                                                                            
4- plazo de ejecucion 6 meses, sin embargo en las fechas indica solo octu y nov, ademas en c.gantt figuran 9 meses                                                                                                  
5- el adm contable debe corregir el valor mensual de $300.000 a $50.000 
6- el proyecto contempla 6 meses pero indica en c.gantt 8 meses                                                                                                                                                                
7- el calculo luminico no presenta firma del profesional                                                              
8- el adm .contable participa en los sgtes proyectos N°104-105-113-114-115</v>
          </cell>
          <cell r="BB97">
            <v>0.63349999999999995</v>
          </cell>
        </row>
        <row r="98">
          <cell r="B98">
            <v>115</v>
          </cell>
          <cell r="C98" t="str">
            <v>ILUMINANDO MI COMUNA</v>
          </cell>
          <cell r="D98" t="str">
            <v>UNION COMUNAL DE JUNTAS DE VECINOS PICA</v>
          </cell>
          <cell r="E98" t="str">
            <v>72.270.200-k</v>
          </cell>
          <cell r="F98">
            <v>19060000</v>
          </cell>
          <cell r="G98" t="str">
            <v>CHEQUEAR CALCULO LUMINICO</v>
          </cell>
          <cell r="H98" t="str">
            <v>TAMARUGAL</v>
          </cell>
          <cell r="I98" t="str">
            <v>NUEVO</v>
          </cell>
          <cell r="J98" t="str">
            <v>SITUACIONAL</v>
          </cell>
          <cell r="K98" t="str">
            <v>ILUMINACIÓN</v>
          </cell>
          <cell r="L98">
            <v>0</v>
          </cell>
          <cell r="M98" t="str">
            <v>INGRESAR SOLO NUMERO DE CANTIDAD DE MESES A EJECUTAR</v>
          </cell>
          <cell r="N98" t="str">
            <v>VICTOR BARREDA CAUTIN</v>
          </cell>
          <cell r="O98" t="str">
            <v>10.220.938-9</v>
          </cell>
          <cell r="P98">
            <v>0</v>
          </cell>
          <cell r="Q98" t="str">
            <v>PROILED</v>
          </cell>
          <cell r="R98" t="str">
            <v>JUAN PABLO VIRGILIO</v>
          </cell>
          <cell r="S98">
            <v>19060000</v>
          </cell>
          <cell r="T98" t="str">
            <v>SI</v>
          </cell>
          <cell r="U98">
            <v>0</v>
          </cell>
          <cell r="V98" t="str">
            <v>MUNIPALIDAD</v>
          </cell>
          <cell r="W98">
            <v>0</v>
          </cell>
          <cell r="X98">
            <v>0</v>
          </cell>
          <cell r="Y98" t="str">
            <v>RENE LAMBERT</v>
          </cell>
          <cell r="Z98">
            <v>0</v>
          </cell>
          <cell r="AA98">
            <v>0.58600000000000008</v>
          </cell>
          <cell r="AB98">
            <v>-7</v>
          </cell>
          <cell r="AC98" t="str">
            <v>NO CUMPLE CON RENDICIÓN</v>
          </cell>
          <cell r="AD98">
            <v>0</v>
          </cell>
          <cell r="AE98">
            <v>40</v>
          </cell>
          <cell r="AF98">
            <v>100</v>
          </cell>
          <cell r="AG98">
            <v>3.6000000000000004E-2</v>
          </cell>
          <cell r="AH98">
            <v>0</v>
          </cell>
          <cell r="AI98">
            <v>75</v>
          </cell>
          <cell r="AJ98">
            <v>0.03</v>
          </cell>
          <cell r="AK98">
            <v>75</v>
          </cell>
          <cell r="AL98">
            <v>70</v>
          </cell>
          <cell r="AM98">
            <v>100</v>
          </cell>
          <cell r="AN98">
            <v>0.20250000000000001</v>
          </cell>
          <cell r="AO98">
            <v>70</v>
          </cell>
          <cell r="AP98">
            <v>0.17499999999999999</v>
          </cell>
          <cell r="AQ98">
            <v>75</v>
          </cell>
          <cell r="AR98">
            <v>3.7499999999999999E-2</v>
          </cell>
          <cell r="AS98">
            <v>50</v>
          </cell>
          <cell r="AT98">
            <v>2.5000000000000001E-2</v>
          </cell>
          <cell r="AU98">
            <v>100</v>
          </cell>
          <cell r="AV98">
            <v>0.05</v>
          </cell>
          <cell r="AW98">
            <v>100</v>
          </cell>
          <cell r="AX98">
            <v>0.1</v>
          </cell>
          <cell r="AY98">
            <v>0</v>
          </cell>
          <cell r="AZ98">
            <v>0</v>
          </cell>
          <cell r="BA98" t="str">
            <v>1-empresa figura en los stgtas proyectos N°104-105-113-114-115         
2-en cada uno de estos no presenta cv de los instaladores                                 
3- solo presenta cv de su empresa                                                                                            
4- plazo de ejecucion 6 meses, sin embargo en las fechas indica solo dos meses, ademas en c.gantt figuran 8 meses                                                                                                  
5-el adm contable debe corregir el valor mensual de 300.000 a 50.000                                                                                                                                                    
6-el proyecto contempla 6 meses pero indica en c.gantt 8 meses                                                                                                                                                                
7-el calculo luminico no presenta firma del profesional                                                              
8- el adm .contable participa en los stgtas proyectos N°104-105-113-114-115</v>
          </cell>
          <cell r="BB98">
            <v>0.65600000000000003</v>
          </cell>
        </row>
        <row r="99">
          <cell r="B99">
            <v>121</v>
          </cell>
          <cell r="C99" t="str">
            <v>LA LUZ BRINDA PROTECCIÓN TRANQUILIDAD Y ALEGRÍA A LA COMUNIDAD DE SIBAYA</v>
          </cell>
          <cell r="D99" t="str">
            <v>JUNTA VECINAL N 9 DE SIBAYA</v>
          </cell>
          <cell r="E99" t="str">
            <v>74.664.400-0</v>
          </cell>
          <cell r="F99">
            <v>18470000</v>
          </cell>
          <cell r="G99">
            <v>0</v>
          </cell>
          <cell r="H99" t="str">
            <v>TAMARUGAL</v>
          </cell>
          <cell r="I99" t="str">
            <v>NUEVO</v>
          </cell>
          <cell r="J99" t="str">
            <v>SITUACIONAL</v>
          </cell>
          <cell r="K99" t="str">
            <v>ILUMINACIÓN</v>
          </cell>
          <cell r="L99">
            <v>0</v>
          </cell>
          <cell r="M99" t="str">
            <v>INGRESAR SOLO NUMERO DE CANTIDAD DE MESES A EJECUTAR</v>
          </cell>
          <cell r="N99" t="str">
            <v>DIMAS VILCA TICUNA</v>
          </cell>
          <cell r="O99" t="str">
            <v>4.454.936-0</v>
          </cell>
          <cell r="P99">
            <v>0</v>
          </cell>
          <cell r="Q99" t="str">
            <v>SOLAR AVALOS</v>
          </cell>
          <cell r="R99" t="str">
            <v>OSCAR ESTAY AVALOS</v>
          </cell>
          <cell r="S99">
            <v>17600000</v>
          </cell>
          <cell r="T99" t="str">
            <v>SI</v>
          </cell>
          <cell r="U99">
            <v>0</v>
          </cell>
          <cell r="V99">
            <v>0</v>
          </cell>
          <cell r="W99">
            <v>0</v>
          </cell>
          <cell r="X99">
            <v>18470000</v>
          </cell>
          <cell r="Y99" t="str">
            <v>RENE LAMBERT</v>
          </cell>
          <cell r="Z99" t="str">
            <v>IMPLEMENTAR LUMINARIAS SOLARES EN ESPACIOS PUBLICOS DE LA LOCALIDAD DE SIBAYA</v>
          </cell>
          <cell r="AA99">
            <v>0.70150000000000001</v>
          </cell>
          <cell r="AB99">
            <v>-7</v>
          </cell>
          <cell r="AC99" t="str">
            <v>NO CUMPLE CON RENDICIÓN</v>
          </cell>
          <cell r="AD99">
            <v>75</v>
          </cell>
          <cell r="AE99">
            <v>60</v>
          </cell>
          <cell r="AF99">
            <v>100</v>
          </cell>
          <cell r="AG99">
            <v>7.400000000000001E-2</v>
          </cell>
          <cell r="AH99">
            <v>100</v>
          </cell>
          <cell r="AI99">
            <v>75</v>
          </cell>
          <cell r="AJ99">
            <v>0.09</v>
          </cell>
          <cell r="AK99">
            <v>100</v>
          </cell>
          <cell r="AL99">
            <v>70</v>
          </cell>
          <cell r="AM99">
            <v>70</v>
          </cell>
          <cell r="AN99">
            <v>0.20499999999999999</v>
          </cell>
          <cell r="AO99">
            <v>70</v>
          </cell>
          <cell r="AP99">
            <v>0.17499999999999999</v>
          </cell>
          <cell r="AQ99">
            <v>75</v>
          </cell>
          <cell r="AR99">
            <v>3.7499999999999999E-2</v>
          </cell>
          <cell r="AS99">
            <v>80</v>
          </cell>
          <cell r="AT99">
            <v>0.04</v>
          </cell>
          <cell r="AU99">
            <v>100</v>
          </cell>
          <cell r="AV99">
            <v>0.05</v>
          </cell>
          <cell r="AW99">
            <v>100</v>
          </cell>
          <cell r="AX99">
            <v>0.1</v>
          </cell>
          <cell r="AY99">
            <v>0</v>
          </cell>
          <cell r="AZ99">
            <v>0</v>
          </cell>
          <cell r="BA99" t="str">
            <v>1- de las cotizaciones ,muestra una muy extensa donde indica especificaciones tecnicas informe de luminocidad pero no se encuentran firmadas por un profesional           
2- no presenta cv del rr.hh                                                                                                       
3- no presenta cartas de compromisos de los trabajadores y ejecutadores del proyecto</v>
          </cell>
          <cell r="BB99">
            <v>0.77150000000000007</v>
          </cell>
        </row>
        <row r="100">
          <cell r="B100">
            <v>122</v>
          </cell>
          <cell r="C100" t="str">
            <v>CUIDANDO A NUESTROS VECINOS DE TAMARUGAL 2 CON CAMARAS DE SEGURIDAD</v>
          </cell>
          <cell r="D100" t="str">
            <v>JUNTA DE VECINOS TAMARUGAL 2 Nº43</v>
          </cell>
          <cell r="E100" t="str">
            <v>65.022.671-2</v>
          </cell>
          <cell r="F100">
            <v>8000000</v>
          </cell>
          <cell r="G100">
            <v>0</v>
          </cell>
          <cell r="H100" t="str">
            <v>IQUIQUE</v>
          </cell>
          <cell r="I100" t="str">
            <v>NUEVO</v>
          </cell>
          <cell r="J100" t="str">
            <v>SITUACIONAL</v>
          </cell>
          <cell r="K100" t="str">
            <v>CAMARAS</v>
          </cell>
          <cell r="L100">
            <v>0</v>
          </cell>
          <cell r="M100">
            <v>6</v>
          </cell>
          <cell r="N100" t="str">
            <v>JUAN DELGADO LEYTON</v>
          </cell>
          <cell r="O100" t="str">
            <v>4.204.272-2</v>
          </cell>
          <cell r="P100">
            <v>0</v>
          </cell>
          <cell r="Q100" t="str">
            <v>VILLA TELECOM</v>
          </cell>
          <cell r="R100" t="str">
            <v>ANTOIO VILLAFAÑA VACIAN</v>
          </cell>
          <cell r="S100">
            <v>7899999</v>
          </cell>
          <cell r="T100" t="str">
            <v>SI</v>
          </cell>
          <cell r="U100" t="str">
            <v>SI</v>
          </cell>
          <cell r="V100">
            <v>0</v>
          </cell>
          <cell r="W100">
            <v>0</v>
          </cell>
          <cell r="X100">
            <v>8000000</v>
          </cell>
          <cell r="Y100" t="str">
            <v>JORGE ESCALONA</v>
          </cell>
          <cell r="Z100">
            <v>0</v>
          </cell>
          <cell r="AA100">
            <v>0.70000000000000007</v>
          </cell>
          <cell r="AB100">
            <v>0</v>
          </cell>
          <cell r="AC100" t="str">
            <v>NO HAY INFORMACIÓN DE RENDICIÓN</v>
          </cell>
          <cell r="AD100">
            <v>100</v>
          </cell>
          <cell r="AE100">
            <v>0</v>
          </cell>
          <cell r="AF100">
            <v>100</v>
          </cell>
          <cell r="AG100">
            <v>0.06</v>
          </cell>
          <cell r="AH100">
            <v>75</v>
          </cell>
          <cell r="AI100">
            <v>75</v>
          </cell>
          <cell r="AJ100">
            <v>7.4999999999999997E-2</v>
          </cell>
          <cell r="AK100">
            <v>75</v>
          </cell>
          <cell r="AL100">
            <v>100</v>
          </cell>
          <cell r="AM100">
            <v>70</v>
          </cell>
          <cell r="AN100">
            <v>0.20250000000000001</v>
          </cell>
          <cell r="AO100">
            <v>100</v>
          </cell>
          <cell r="AP100">
            <v>0.25</v>
          </cell>
          <cell r="AQ100">
            <v>75</v>
          </cell>
          <cell r="AR100">
            <v>3.7499999999999999E-2</v>
          </cell>
          <cell r="AS100">
            <v>50</v>
          </cell>
          <cell r="AT100">
            <v>2.5000000000000001E-2</v>
          </cell>
          <cell r="AU100">
            <v>100</v>
          </cell>
          <cell r="AV100">
            <v>0.05</v>
          </cell>
          <cell r="AW100">
            <v>0</v>
          </cell>
          <cell r="AX100">
            <v>0</v>
          </cell>
          <cell r="AY100">
            <v>0</v>
          </cell>
          <cell r="AZ100">
            <v>0</v>
          </cell>
          <cell r="BA100" t="str">
            <v>1. NO SE EXHIBE COMPROMISO O PLAN DE MANTENIMIENTO. 
3. NO HAY CURRICULYM DEL PERSONAL TECNICO QUE INSTALARÁ LAS CAMARAS.</v>
          </cell>
          <cell r="BB100">
            <v>0.70000000000000007</v>
          </cell>
        </row>
        <row r="101">
          <cell r="B101">
            <v>123</v>
          </cell>
          <cell r="C101" t="str">
            <v>CLARIDAD Y SEGURIDAD PARA LA JUNTA</v>
          </cell>
          <cell r="D101" t="str">
            <v>JUNTA DE VECINOS PLAZA BRASIL N° 21</v>
          </cell>
          <cell r="E101" t="str">
            <v>65.040.886-1</v>
          </cell>
          <cell r="F101">
            <v>19929261</v>
          </cell>
          <cell r="G101" t="str">
            <v>FALTA CALCULO LUMINICO</v>
          </cell>
          <cell r="H101" t="str">
            <v>IQUIQUE</v>
          </cell>
          <cell r="I101" t="str">
            <v>NUEVO</v>
          </cell>
          <cell r="J101" t="str">
            <v>SITUACIONAL</v>
          </cell>
          <cell r="K101" t="str">
            <v>ILUMINACIÓN</v>
          </cell>
          <cell r="L101">
            <v>0</v>
          </cell>
          <cell r="M101" t="str">
            <v>INGRESAR SOLO NUMERO DE CANTIDAD DE MESES A EJECUTAR</v>
          </cell>
          <cell r="N101" t="str">
            <v>BETTY TERRAZAS SOZA</v>
          </cell>
          <cell r="O101" t="str">
            <v>4.917.734-8</v>
          </cell>
          <cell r="P101">
            <v>0</v>
          </cell>
          <cell r="Q101" t="str">
            <v>CHINA LED LTDA</v>
          </cell>
          <cell r="R101" t="str">
            <v>KAIRIN EUGENIO CHIA</v>
          </cell>
          <cell r="S101">
            <v>19964000</v>
          </cell>
          <cell r="T101" t="str">
            <v>SI</v>
          </cell>
          <cell r="U101">
            <v>0</v>
          </cell>
          <cell r="V101" t="str">
            <v>INSTITUCIÓN</v>
          </cell>
          <cell r="W101">
            <v>0</v>
          </cell>
          <cell r="X101">
            <v>19929261</v>
          </cell>
          <cell r="Y101" t="str">
            <v>RENE LAMBERT</v>
          </cell>
          <cell r="Z101" t="str">
            <v>IMPLEMENTACION DE LUMINARIAS SOLARES Y MEJORAR LA SEGURIDAD DE LOS VECINOS DE LA JUNTA DE VECINOS PLAZA BRASIL N°21</v>
          </cell>
          <cell r="AA101">
            <v>0.69500000000000006</v>
          </cell>
          <cell r="AB101">
            <v>0</v>
          </cell>
          <cell r="AC101" t="str">
            <v>NO HAY INFORMACIÓN DE RENDICIÓN</v>
          </cell>
          <cell r="AD101">
            <v>0</v>
          </cell>
          <cell r="AE101">
            <v>60</v>
          </cell>
          <cell r="AF101">
            <v>30</v>
          </cell>
          <cell r="AG101">
            <v>3.0000000000000006E-2</v>
          </cell>
          <cell r="AH101">
            <v>50</v>
          </cell>
          <cell r="AI101">
            <v>50</v>
          </cell>
          <cell r="AJ101">
            <v>0.05</v>
          </cell>
          <cell r="AK101">
            <v>100</v>
          </cell>
          <cell r="AL101">
            <v>100</v>
          </cell>
          <cell r="AM101">
            <v>70</v>
          </cell>
          <cell r="AN101">
            <v>0.22750000000000001</v>
          </cell>
          <cell r="AO101">
            <v>70</v>
          </cell>
          <cell r="AP101">
            <v>0.17499999999999999</v>
          </cell>
          <cell r="AQ101">
            <v>75</v>
          </cell>
          <cell r="AR101">
            <v>3.7499999999999999E-2</v>
          </cell>
          <cell r="AS101">
            <v>50</v>
          </cell>
          <cell r="AT101">
            <v>2.5000000000000001E-2</v>
          </cell>
          <cell r="AU101">
            <v>100</v>
          </cell>
          <cell r="AV101">
            <v>0.05</v>
          </cell>
          <cell r="AW101">
            <v>100</v>
          </cell>
          <cell r="AX101">
            <v>0.1</v>
          </cell>
          <cell r="AY101">
            <v>0</v>
          </cell>
          <cell r="AZ101">
            <v>0</v>
          </cell>
          <cell r="BA101" t="str">
            <v>1- no indica plazos de ejecucion                                                                                       
2- beneficiarios 2300 en cuadro y el anexo 9 indica 20 beneficiarios, anexo 15, 21 beneficiarios, no queda claro los beneficiarios. 
3- calculo lumínico no esta firmado por un profesional                                     
4- no presenta cv de los profesionales                                                                             
5- mismo proyecto y antecedentes proy 73                                                                   
6- La empresa fija domicilio en stgo, por lo que queda en duda la ejecución de la mantención.
7. de adjudicar, deberá presentar un programa de mantenimiento.</v>
          </cell>
          <cell r="BB101">
            <v>0.69500000000000006</v>
          </cell>
        </row>
        <row r="102">
          <cell r="B102">
            <v>124</v>
          </cell>
          <cell r="C102" t="str">
            <v>CAMARAS DE VIGILANCIA PARA EL MORRO</v>
          </cell>
          <cell r="D102" t="str">
            <v>CENTRO DE MADRES EL MORRO</v>
          </cell>
          <cell r="E102" t="str">
            <v>65.083.691-k</v>
          </cell>
          <cell r="F102">
            <v>8000000</v>
          </cell>
          <cell r="G102">
            <v>0</v>
          </cell>
          <cell r="H102" t="str">
            <v>IQUIQUE</v>
          </cell>
          <cell r="I102" t="str">
            <v>NUEVO</v>
          </cell>
          <cell r="J102" t="str">
            <v>SITUACIONAL</v>
          </cell>
          <cell r="K102" t="str">
            <v>CAMARAS</v>
          </cell>
          <cell r="L102">
            <v>0</v>
          </cell>
          <cell r="M102">
            <v>6</v>
          </cell>
          <cell r="N102" t="str">
            <v>LILIAN VASQUEZ</v>
          </cell>
          <cell r="O102" t="str">
            <v>7.378.109-3</v>
          </cell>
          <cell r="P102">
            <v>0</v>
          </cell>
          <cell r="Q102" t="str">
            <v>VILLA TELECOM</v>
          </cell>
          <cell r="R102" t="str">
            <v>ANTOIO VILLAFAÑA VACIAN</v>
          </cell>
          <cell r="S102">
            <v>7899999</v>
          </cell>
          <cell r="T102" t="str">
            <v>SI</v>
          </cell>
          <cell r="U102" t="str">
            <v>SI</v>
          </cell>
          <cell r="V102">
            <v>0</v>
          </cell>
          <cell r="W102">
            <v>0</v>
          </cell>
          <cell r="X102">
            <v>8000000</v>
          </cell>
          <cell r="Y102" t="str">
            <v>JORGE ESCALONA</v>
          </cell>
          <cell r="Z102">
            <v>0</v>
          </cell>
          <cell r="AA102">
            <v>0.70450000000000013</v>
          </cell>
          <cell r="AB102">
            <v>-7</v>
          </cell>
          <cell r="AC102" t="str">
            <v>NO CUMPLE CON RENDICIÓN</v>
          </cell>
          <cell r="AD102">
            <v>100</v>
          </cell>
          <cell r="AE102">
            <v>80</v>
          </cell>
          <cell r="AF102">
            <v>100</v>
          </cell>
          <cell r="AG102">
            <v>9.1999999999999998E-2</v>
          </cell>
          <cell r="AH102">
            <v>75</v>
          </cell>
          <cell r="AI102">
            <v>100</v>
          </cell>
          <cell r="AJ102">
            <v>8.5000000000000006E-2</v>
          </cell>
          <cell r="AK102">
            <v>100</v>
          </cell>
          <cell r="AL102">
            <v>100</v>
          </cell>
          <cell r="AM102">
            <v>100</v>
          </cell>
          <cell r="AN102">
            <v>0.25</v>
          </cell>
          <cell r="AO102">
            <v>100</v>
          </cell>
          <cell r="AP102">
            <v>0.25</v>
          </cell>
          <cell r="AQ102">
            <v>75</v>
          </cell>
          <cell r="AR102">
            <v>3.7499999999999999E-2</v>
          </cell>
          <cell r="AS102">
            <v>50</v>
          </cell>
          <cell r="AT102">
            <v>2.5000000000000001E-2</v>
          </cell>
          <cell r="AU102">
            <v>70</v>
          </cell>
          <cell r="AV102">
            <v>3.5000000000000003E-2</v>
          </cell>
          <cell r="AW102">
            <v>0</v>
          </cell>
          <cell r="AX102">
            <v>0</v>
          </cell>
          <cell r="AY102">
            <v>0</v>
          </cell>
          <cell r="AZ102">
            <v>0</v>
          </cell>
          <cell r="BA102" t="str">
            <v>SIN OBSERVACIÓN</v>
          </cell>
          <cell r="BB102">
            <v>0.77450000000000008</v>
          </cell>
        </row>
        <row r="103">
          <cell r="B103">
            <v>126</v>
          </cell>
          <cell r="C103" t="str">
            <v>CAUPOLICAN CAMINO SEGURO</v>
          </cell>
          <cell r="D103" t="str">
            <v>JUNTA VECINAL Nº10 CAUPOLICAN</v>
          </cell>
          <cell r="E103" t="str">
            <v>65.070.598-k</v>
          </cell>
          <cell r="F103">
            <v>6658500</v>
          </cell>
          <cell r="G103" t="str">
            <v>NO TIENE TRES COTIZACIONES</v>
          </cell>
          <cell r="H103" t="str">
            <v>IQUIQUE</v>
          </cell>
          <cell r="I103" t="str">
            <v>NUEVO</v>
          </cell>
          <cell r="J103" t="str">
            <v>SITUACIONAL</v>
          </cell>
          <cell r="K103" t="str">
            <v>ALARMAS</v>
          </cell>
          <cell r="L103">
            <v>0</v>
          </cell>
          <cell r="M103">
            <v>3</v>
          </cell>
          <cell r="N103" t="str">
            <v>DIEGO SEJAS CEJAS</v>
          </cell>
          <cell r="O103" t="str">
            <v>17.800.157-4</v>
          </cell>
          <cell r="P103">
            <v>0</v>
          </cell>
          <cell r="Q103" t="str">
            <v>NIKH DEPORTES</v>
          </cell>
          <cell r="R103" t="str">
            <v>KATHERINE CEBALLOS PEDREROS</v>
          </cell>
          <cell r="S103">
            <v>7200000</v>
          </cell>
          <cell r="T103" t="str">
            <v>NO</v>
          </cell>
          <cell r="U103">
            <v>0</v>
          </cell>
          <cell r="V103">
            <v>0</v>
          </cell>
          <cell r="W103">
            <v>0</v>
          </cell>
          <cell r="X103">
            <v>6658500</v>
          </cell>
          <cell r="Y103" t="str">
            <v>RENE LAMBERT</v>
          </cell>
          <cell r="Z103">
            <v>0</v>
          </cell>
          <cell r="AA103">
            <v>0.73499999999999999</v>
          </cell>
          <cell r="AB103">
            <v>0</v>
          </cell>
          <cell r="AC103" t="str">
            <v>NO HAY INFORMACIÓN DE RENDICIÓN</v>
          </cell>
          <cell r="AD103">
            <v>50</v>
          </cell>
          <cell r="AE103">
            <v>100</v>
          </cell>
          <cell r="AF103">
            <v>100</v>
          </cell>
          <cell r="AG103">
            <v>0.08</v>
          </cell>
          <cell r="AH103">
            <v>0</v>
          </cell>
          <cell r="AI103">
            <v>100</v>
          </cell>
          <cell r="AJ103">
            <v>0.04</v>
          </cell>
          <cell r="AK103">
            <v>100</v>
          </cell>
          <cell r="AL103">
            <v>70</v>
          </cell>
          <cell r="AM103">
            <v>100</v>
          </cell>
          <cell r="AN103">
            <v>0.22750000000000001</v>
          </cell>
          <cell r="AO103">
            <v>70</v>
          </cell>
          <cell r="AP103">
            <v>0.17499999999999999</v>
          </cell>
          <cell r="AQ103">
            <v>75</v>
          </cell>
          <cell r="AR103">
            <v>3.7499999999999999E-2</v>
          </cell>
          <cell r="AS103">
            <v>50</v>
          </cell>
          <cell r="AT103">
            <v>2.5000000000000001E-2</v>
          </cell>
          <cell r="AU103">
            <v>100</v>
          </cell>
          <cell r="AV103">
            <v>0.05</v>
          </cell>
          <cell r="AW103">
            <v>100</v>
          </cell>
          <cell r="AX103">
            <v>0.1</v>
          </cell>
          <cell r="AY103">
            <v>0</v>
          </cell>
          <cell r="AZ103">
            <v>0</v>
          </cell>
          <cell r="BA103" t="str">
            <v xml:space="preserve">1- debe modificar el monto en difusion para cumplir con el 10% permitido, rebajar en $ 427.150 
2- el monto en imprevisto no coincide con el detalle 
3- según cotizaciones el monto a cancelar es de $4.796.380 debera modificar el total.
4. De adjudicar debe ingresar las cotizaciones de la inversión, según lo acordado por la comisión de admisibilidad, al momento previo a la firma de convenio. </v>
          </cell>
          <cell r="BB103">
            <v>0.73499999999999999</v>
          </cell>
        </row>
        <row r="104">
          <cell r="B104">
            <v>127</v>
          </cell>
          <cell r="C104" t="str">
            <v>EDUACIÓN INTEGRAL DESDE LA MIRADA HOLISTICA, YOGA TAI-CHI Y BIODANZA</v>
          </cell>
          <cell r="D104" t="str">
            <v>COMPAÑÍA DE TEATRO HUMBERSTONE</v>
          </cell>
          <cell r="E104" t="str">
            <v>65.485.110-7</v>
          </cell>
          <cell r="F104">
            <v>7382859</v>
          </cell>
          <cell r="G104">
            <v>0</v>
          </cell>
          <cell r="H104" t="str">
            <v>IQUIQUE</v>
          </cell>
          <cell r="I104" t="str">
            <v>NUEVO</v>
          </cell>
          <cell r="J104" t="str">
            <v>PSICOSOCIAL</v>
          </cell>
          <cell r="K104">
            <v>0</v>
          </cell>
          <cell r="L104" t="str">
            <v>PREVENCIÓN VIOLENCIA ESCOLAR</v>
          </cell>
          <cell r="M104" t="str">
            <v>INGRESAR SOLO NUMERO DE CANTIDAD DE MESES A EJECUTAR</v>
          </cell>
          <cell r="N104" t="str">
            <v>CARMEN DOMINIQUE GUARINGA CARLOS</v>
          </cell>
          <cell r="O104" t="str">
            <v>16.350.515-0</v>
          </cell>
          <cell r="P104">
            <v>0</v>
          </cell>
          <cell r="Q104">
            <v>0</v>
          </cell>
          <cell r="R104">
            <v>0</v>
          </cell>
          <cell r="S104">
            <v>0</v>
          </cell>
          <cell r="T104">
            <v>0</v>
          </cell>
          <cell r="U104">
            <v>0</v>
          </cell>
          <cell r="V104">
            <v>0</v>
          </cell>
          <cell r="W104">
            <v>0</v>
          </cell>
          <cell r="X104">
            <v>7382859</v>
          </cell>
          <cell r="Y104" t="str">
            <v>RENE LAMBERT</v>
          </cell>
          <cell r="Z104">
            <v>0</v>
          </cell>
          <cell r="AA104">
            <v>0.70100000000000007</v>
          </cell>
          <cell r="AB104">
            <v>-7</v>
          </cell>
          <cell r="AC104" t="str">
            <v>NO CUMPLE CON RENDICIÓN</v>
          </cell>
          <cell r="AD104">
            <v>75</v>
          </cell>
          <cell r="AE104">
            <v>100</v>
          </cell>
          <cell r="AF104">
            <v>30</v>
          </cell>
          <cell r="AG104">
            <v>7.5999999999999998E-2</v>
          </cell>
          <cell r="AH104">
            <v>75</v>
          </cell>
          <cell r="AI104">
            <v>50</v>
          </cell>
          <cell r="AJ104">
            <v>6.5000000000000002E-2</v>
          </cell>
          <cell r="AK104">
            <v>100</v>
          </cell>
          <cell r="AL104">
            <v>100</v>
          </cell>
          <cell r="AM104">
            <v>70</v>
          </cell>
          <cell r="AN104">
            <v>0.22750000000000001</v>
          </cell>
          <cell r="AO104">
            <v>70</v>
          </cell>
          <cell r="AP104">
            <v>0.17499999999999999</v>
          </cell>
          <cell r="AQ104">
            <v>75</v>
          </cell>
          <cell r="AR104">
            <v>3.7499999999999999E-2</v>
          </cell>
          <cell r="AS104">
            <v>80</v>
          </cell>
          <cell r="AT104">
            <v>0.04</v>
          </cell>
          <cell r="AU104">
            <v>100</v>
          </cell>
          <cell r="AV104">
            <v>0.05</v>
          </cell>
          <cell r="AW104">
            <v>100</v>
          </cell>
          <cell r="AX104">
            <v>0.1</v>
          </cell>
          <cell r="AY104">
            <v>0</v>
          </cell>
          <cell r="AZ104">
            <v>0</v>
          </cell>
          <cell r="BA104" t="str">
            <v>1- se realiza pago de coordinador de proyecto x monto de $ 1.400.000 se solicita verificar el parentesco del prestador de servcio con el rep.legal debido a que muestran mismo apellido y mismo domicilio.
2- El proyecto considera trabajar en colegios municipalizados en los meses de diciembre y enero, lo que se estima que seria un fracaso en la cobertura de proyecto, se sugiere modifican los plazos de ejecucion para un real y optimo logro de los objetivos.                           
3- solo 2 cartas de compromiso del rr.hh.                                                                             
4- cv sin firma.                                                                  
5- solo presenta cotizacion de nat de yoga 100 y el proyecto contempla 150                
6- deberia presentar autorizaciones respectivas para trabajar con menores y definir los horarios de trabajo y las clases que se desea intervenir.
7. como idea buena, pero la intervención en determinadas asignaturas, debe contemplar una coordinación con jefes de UTP, para intervenir el curriculum de la asignatura.</v>
          </cell>
          <cell r="BB104">
            <v>0.77100000000000013</v>
          </cell>
        </row>
      </sheetData>
      <sheetData sheetId="3"/>
      <sheetData sheetId="4"/>
      <sheetData sheetId="5">
        <row r="4">
          <cell r="D4" t="str">
            <v>61.979.010-3</v>
          </cell>
          <cell r="E4">
            <v>7</v>
          </cell>
          <cell r="F4" t="str">
            <v>Público</v>
          </cell>
          <cell r="G4">
            <v>2014</v>
          </cell>
          <cell r="H4" t="str">
            <v>GOBERNACION PROVINCIAL DEL TAMARUGAL</v>
          </cell>
          <cell r="I4" t="str">
            <v>POR UNA SANA CONVIVENCIA EN LA ESCUELA ESTRELLA DEL SUR</v>
          </cell>
          <cell r="J4" t="str">
            <v>CLAUDIO VILA BUSTILLOS</v>
          </cell>
          <cell r="K4" t="str">
            <v>ANDREA GONZÁLEZ CASTELLANOS</v>
          </cell>
          <cell r="L4" t="str">
            <v>Tamarugal</v>
          </cell>
          <cell r="M4">
            <v>0</v>
          </cell>
          <cell r="N4" t="str">
            <v>Intervención Social</v>
          </cell>
          <cell r="O4" t="str">
            <v>Prevención social</v>
          </cell>
          <cell r="P4" t="str">
            <v>Intervención Social</v>
          </cell>
          <cell r="Q4">
            <v>0</v>
          </cell>
          <cell r="R4">
            <v>24952639</v>
          </cell>
          <cell r="S4" t="str">
            <v>REDUCIR LOS FACTORES DE RIESGOS Y FORTALECER LOS FACTORES PROTECTORES RELACIONADOS A LA VIOLENCIA ESCOLAR DIRIGIDAS A LA COMUNIDAD ESCOLAR ENTRE PRIMERO Y CUARTO BASICO DE LA ESCUELA BASICA ESTRELLA DEL SUR DE POZO ALMONTE</v>
          </cell>
          <cell r="T4">
            <v>0</v>
          </cell>
        </row>
        <row r="5">
          <cell r="D5" t="str">
            <v>56.069.040-1</v>
          </cell>
          <cell r="E5">
            <v>8</v>
          </cell>
          <cell r="F5" t="str">
            <v>Privado</v>
          </cell>
          <cell r="G5">
            <v>2014</v>
          </cell>
          <cell r="H5" t="str">
            <v>COMITÉ DE ADMINISTRACIÓN CONDOMINIO SAN LUIS</v>
          </cell>
          <cell r="I5" t="str">
            <v>CÁMARAS DE SEGURIDAD PARA CUIDAR NUESTRO ENTORNO</v>
          </cell>
          <cell r="J5" t="str">
            <v>MARTA ROSA PINTO ZUÑIGA</v>
          </cell>
          <cell r="K5" t="str">
            <v>MARTA ROSA PINTO ZUÑIGA</v>
          </cell>
          <cell r="L5" t="str">
            <v>Iquique</v>
          </cell>
          <cell r="M5">
            <v>0</v>
          </cell>
          <cell r="N5" t="str">
            <v>Intervención Situacional</v>
          </cell>
          <cell r="O5" t="str">
            <v>CÁMARAS</v>
          </cell>
          <cell r="P5" t="str">
            <v>Intervención Situacional</v>
          </cell>
          <cell r="Q5">
            <v>0</v>
          </cell>
          <cell r="R5">
            <v>20625973</v>
          </cell>
          <cell r="S5" t="str">
            <v>EL OBJETIVO RADICA BÁSICAMENTE EN EL DESARROLLO DE UN SISTEMA DE CÁMARAS DE SEGURIDAD INTERNO, VIGILANCIA, PROPIO DEL CONDOMINIO SAN LUIS, QUE CONSISTE EN EL MONTAJE Y PUESTA EN MARCHA DE UN SISTEMA CAPÁZ DE TENER CONTROL Y VISUALIZACIÓN DE LOS ACCESOS, PÓRTICOS, PATIOS INTERIORES EN SÍ, TODOS SUS ESPACIOS PÚBLICOS, COMO TAMBIÉN LOS SITIOS COLINDANTES AL CONDOMINIO...</v>
          </cell>
          <cell r="T5">
            <v>0</v>
          </cell>
        </row>
        <row r="6">
          <cell r="D6" t="str">
            <v>65.044.959-2</v>
          </cell>
          <cell r="E6">
            <v>9</v>
          </cell>
          <cell r="F6" t="str">
            <v>Privado</v>
          </cell>
          <cell r="G6">
            <v>2014</v>
          </cell>
          <cell r="H6" t="str">
            <v>COMITÉ INDÍGENA WIPALA DE MEJORAMIENTO Y SEGURIDAD</v>
          </cell>
          <cell r="I6" t="str">
            <v>ALARMAS COMUNITARIAS PARA EL COMITÉ INDÍGENA WIPALA DE MEJORAMIENTO Y SEGURIDAD</v>
          </cell>
          <cell r="J6" t="str">
            <v>ALEJANDRA TORRES GUZMAN</v>
          </cell>
          <cell r="K6" t="str">
            <v>ALEJANDRA TORRES GUSMAN</v>
          </cell>
          <cell r="L6" t="str">
            <v>Iquique</v>
          </cell>
          <cell r="M6">
            <v>0</v>
          </cell>
          <cell r="N6" t="str">
            <v>Intervención Situacional</v>
          </cell>
          <cell r="O6" t="str">
            <v>ALARMAS</v>
          </cell>
          <cell r="P6" t="str">
            <v>Intervención Situacional</v>
          </cell>
          <cell r="Q6">
            <v>0</v>
          </cell>
          <cell r="R6">
            <v>3184740</v>
          </cell>
          <cell r="S6" t="str">
            <v>REDUCIR LAS OPORTUNIDADES PARA LA COMISIÓN DE DELITOS DE OPORTUNIDAD Y LA PERCEPCIÓN DE TEMOR Y VULNERABILIDAD DE LAS PERSONAS, MEDIANTE EL USO DE UN SISTEMA DE ALARMAS COMUNITARIAS, POR PARTE DE LOS VECINOS DEL COMITÉ INDÍGENA WIPALA Y ASÍ BAJAR LOS ÍNDICES DE INSEGURIDAD Y VICTIMIZACIÓN.</v>
          </cell>
          <cell r="T6">
            <v>0</v>
          </cell>
        </row>
        <row r="7">
          <cell r="D7" t="str">
            <v>65.520.300-1</v>
          </cell>
          <cell r="E7">
            <v>11</v>
          </cell>
          <cell r="F7" t="str">
            <v>Privado</v>
          </cell>
          <cell r="G7">
            <v>2014</v>
          </cell>
          <cell r="H7" t="str">
            <v>JUNTA DE VECINOS NUEVA VICTORIA N°9</v>
          </cell>
          <cell r="I7" t="str">
            <v>ALARMAS COMUNITARIAS</v>
          </cell>
          <cell r="J7" t="str">
            <v>* SADI OLIVARES GÓMEZ</v>
          </cell>
          <cell r="K7" t="str">
            <v>FRANCISCO JALDIN FRIAS</v>
          </cell>
          <cell r="L7" t="str">
            <v>Iquique</v>
          </cell>
          <cell r="M7">
            <v>0</v>
          </cell>
          <cell r="N7" t="str">
            <v>Intervención Situacional</v>
          </cell>
          <cell r="O7" t="str">
            <v>ALARMAS</v>
          </cell>
          <cell r="P7" t="str">
            <v>Intervención Situacional</v>
          </cell>
          <cell r="Q7">
            <v>0</v>
          </cell>
          <cell r="R7">
            <v>21303621</v>
          </cell>
          <cell r="S7" t="str">
            <v>NUESTRO OBJETIVO ES REDUCIR LOS INDICES DE DELINCUENCIA Y MINIMIZAR LOS RIESGOS DE LOS VECINOS DE LA POBLACIÓN DE LA JUNTA DE VECINOS NUEVA VICTORIA N9, A TRAVÉS DE LA INSTALACIÓN DE ALARMAS COMUNITARIAS PARA ASÍ LOGRAR MEJORAR LOS ÍNDICES DELICTUALES DE SECTOR Y PODER SER UN APORTE Y UNIR A LA COMUNIDAD POR UN BIEN COMÚN QUE ES EL DE BRINDAR SEGURIDAD A LAS FAMILIAS DEL SECTOR.</v>
          </cell>
          <cell r="T7">
            <v>0</v>
          </cell>
        </row>
        <row r="8">
          <cell r="D8" t="str">
            <v>65.102.030-1</v>
          </cell>
          <cell r="E8">
            <v>16</v>
          </cell>
          <cell r="F8" t="str">
            <v>Privado</v>
          </cell>
          <cell r="G8">
            <v>2014</v>
          </cell>
          <cell r="H8" t="str">
            <v>JUNTA VECINAL SANTA CECILIA</v>
          </cell>
          <cell r="I8" t="str">
            <v>ILUMINANDO NUESTRO ENTORNO</v>
          </cell>
          <cell r="J8" t="str">
            <v>EDMUNDO ENRIQUE TRONCOSO URZUA</v>
          </cell>
          <cell r="K8" t="str">
            <v>ARMANDO NAVARRO SANCHEZ</v>
          </cell>
          <cell r="L8" t="str">
            <v>Iquique</v>
          </cell>
          <cell r="M8">
            <v>0</v>
          </cell>
          <cell r="N8" t="str">
            <v>Intervención Situacional</v>
          </cell>
          <cell r="O8" t="str">
            <v>ILUMINACIÓN</v>
          </cell>
          <cell r="P8" t="str">
            <v>Intervención Situacional</v>
          </cell>
          <cell r="Q8">
            <v>0</v>
          </cell>
          <cell r="R8">
            <v>18776223</v>
          </cell>
          <cell r="S8" t="str">
            <v>NUESTRO OBJETIVO ES REDUCIR LOS INDICES DE DELINCUENCIA Y MINIMIZAR LOS RIESGOS DE LOS VECINOS DE LA POBLACIÓN DE LA JUNTA DE VECINOS SANTA CECILIA A TRAVÉS DE LA INSTALACIÓN DE PANELES DE ILUMINACIÓN SOLAR EN LUGARES QUE NO CUENTAN CON SUFICIENTE ALUMBRADO PÚBLICO Y QUE DELINCUENTES Y DROGADICTOS QUE BAJAN DE LAS POBLACIONES EMBLEMÁTICAS PARA ASALTAR A LOS VECINOS Y ROBARLES SUS PERTENENCIAS</v>
          </cell>
          <cell r="T8">
            <v>0</v>
          </cell>
        </row>
        <row r="9">
          <cell r="D9" t="str">
            <v>65.450.210-2</v>
          </cell>
          <cell r="E9">
            <v>17</v>
          </cell>
          <cell r="F9" t="str">
            <v>Privado</v>
          </cell>
          <cell r="G9">
            <v>2014</v>
          </cell>
          <cell r="H9" t="str">
            <v>JUNTA DE VECINOS GRANADEROS N°46</v>
          </cell>
          <cell r="I9" t="str">
            <v>ALARMAS COMUNITARIAS PARA LA JUNTA DE VECINOS GRANADEROS</v>
          </cell>
          <cell r="J9" t="str">
            <v>REGINA VERA FARIAS</v>
          </cell>
          <cell r="K9" t="str">
            <v>REGINA VERA FARIAS</v>
          </cell>
          <cell r="L9" t="str">
            <v>Iquique</v>
          </cell>
          <cell r="M9">
            <v>0</v>
          </cell>
          <cell r="N9" t="str">
            <v>Intervención Situacional</v>
          </cell>
          <cell r="O9" t="str">
            <v>ALARMAS</v>
          </cell>
          <cell r="P9" t="str">
            <v>Intervención Situacional</v>
          </cell>
          <cell r="Q9">
            <v>0</v>
          </cell>
          <cell r="R9">
            <v>12370050</v>
          </cell>
          <cell r="S9" t="str">
            <v>REDUCIR LOS INDICES DE DELINCUENCIA Y MINIMIZAR LOS FACTORES DE RIESGO DE LOS JÓVENES, NIÑOS Y VECINOS DE LA POBLACIÓN DE LA JUNTA DE VECINOS, SE ESPERA QUE CON LAS ALARMAS SE GENERE UNA NUEVA SENSACIÓN DE SEGURIDAD ENTRE NUESTROS VECINOS COMO EN LOS ALREDEDORES Y CON ESTO CONSEGUIR UNA MEJOR CALIDA DE VIDA.</v>
          </cell>
          <cell r="T9">
            <v>0</v>
          </cell>
        </row>
        <row r="10">
          <cell r="D10" t="str">
            <v>74.408.100-9</v>
          </cell>
          <cell r="E10">
            <v>18</v>
          </cell>
          <cell r="F10" t="str">
            <v>Privado</v>
          </cell>
          <cell r="G10">
            <v>2014</v>
          </cell>
          <cell r="H10" t="str">
            <v>JUNTA DE VECINOS NUEVO IQUIQUE</v>
          </cell>
          <cell r="I10" t="str">
            <v>ILUMINANDO NUESTRO ENTORNO</v>
          </cell>
          <cell r="J10" t="str">
            <v>ISOLINA CAUTÍN CAQUEO</v>
          </cell>
          <cell r="K10" t="str">
            <v>ISOLINA CAUTÍN CAQUEO</v>
          </cell>
          <cell r="L10" t="str">
            <v>Iquique</v>
          </cell>
          <cell r="M10">
            <v>0</v>
          </cell>
          <cell r="N10" t="str">
            <v>Intervención Situacional</v>
          </cell>
          <cell r="O10" t="str">
            <v>ILUMINACIÓN</v>
          </cell>
          <cell r="P10" t="str">
            <v>Intervención Situacional</v>
          </cell>
          <cell r="Q10">
            <v>0</v>
          </cell>
          <cell r="R10">
            <v>18776223</v>
          </cell>
          <cell r="S10" t="str">
            <v>NUESTRO OBJETIVO ES REDUCIR LOS INDICES DE DELINCUENCIA Y MINIMIZAR LOS RIESGOS DE LOS VECINOS DE LA POBLACIÓN DE LA JUNTA DE VECINOS NUEVO IQUIQUE, A TRAVÉS DE LA INSTALACIÓN DE PANELES DE ILUMINACIÓN SOLAR EN LUGARES QUE NO CUENTAN CON SUFICIENTE ALUMBRADO PÚBLICO Y QUE DELINCUENTES Y DROGADICTOS QUE BAJAN DE LAS POBLACIONES EMBLEMÁTICAS PARA ASALTAR A LOS VECINOS Y ROBARLES SUS PERTENENCIAS</v>
          </cell>
          <cell r="T10">
            <v>0</v>
          </cell>
        </row>
        <row r="11">
          <cell r="D11" t="str">
            <v>65.004.408-8</v>
          </cell>
          <cell r="E11">
            <v>19</v>
          </cell>
          <cell r="F11" t="str">
            <v>Privado</v>
          </cell>
          <cell r="G11">
            <v>2014</v>
          </cell>
          <cell r="H11" t="str">
            <v>JUNTA DE VECINOS 21 DE MAYO N°17</v>
          </cell>
          <cell r="I11" t="str">
            <v>UNIDOS PARA VENCER LA DELINCUENCIA</v>
          </cell>
          <cell r="J11" t="str">
            <v>LILIAN DE LOURDES CORDERO MARTINEZ</v>
          </cell>
          <cell r="K11" t="str">
            <v>LILIAN DE LOURDES CORDERO MARTINEZ</v>
          </cell>
          <cell r="L11" t="str">
            <v>Iquique</v>
          </cell>
          <cell r="M11">
            <v>0</v>
          </cell>
          <cell r="N11" t="str">
            <v>Intervención Situacional</v>
          </cell>
          <cell r="O11" t="str">
            <v>ALARMAS</v>
          </cell>
          <cell r="P11" t="str">
            <v>Intervención Situacional</v>
          </cell>
          <cell r="Q11">
            <v>0</v>
          </cell>
          <cell r="R11">
            <v>18940433</v>
          </cell>
          <cell r="S11" t="str">
            <v>NUESTRO OBJETIVO ES REDUCIR LOS INDICES DE DELINCUENCIA Y MINIMIZAR LOS RIESGOS DE LOS VECINOS DE LA JUNTA DE VECINOS 21 DE MAYO N°17, A TRAVÉS DE LA INSTALACIÓN DE ALARMAS COMUNITARIAS PARA ASÍ LOGRAR MEJORAR LOS ÍNDICES DELICTUALES DE SECTOR Y PODER SER UN APORTE Y UNIR A LA COMUNIDAD POR UN BIEN COMÚN QUE ES EL DE BRINDAR SEGURIDAD A LAS FAMILIAS DEL SECTOR.</v>
          </cell>
          <cell r="T11">
            <v>0</v>
          </cell>
        </row>
        <row r="12">
          <cell r="D12" t="str">
            <v>65.413.990-3</v>
          </cell>
          <cell r="E12">
            <v>26</v>
          </cell>
          <cell r="F12" t="str">
            <v>Privado</v>
          </cell>
          <cell r="G12">
            <v>2014</v>
          </cell>
          <cell r="H12" t="str">
            <v>JUNTA DE VECINOS N°10 FUERZA SOLIDARIA</v>
          </cell>
          <cell r="I12" t="str">
            <v>LA LUZ ILUMINA BRINDANDO SEGURIDAD A FUERZA SOLIDARIA</v>
          </cell>
          <cell r="J12" t="str">
            <v>VIVIANA NIEVAS ARAN</v>
          </cell>
          <cell r="K12" t="str">
            <v>VIVIANA NIEVAS ARAN</v>
          </cell>
          <cell r="L12" t="str">
            <v>Tamarugal</v>
          </cell>
          <cell r="M12">
            <v>0</v>
          </cell>
          <cell r="N12" t="str">
            <v>Intervención Situacional</v>
          </cell>
          <cell r="O12" t="str">
            <v>ILUMINACIÓN</v>
          </cell>
          <cell r="P12" t="str">
            <v>Intervención Situacional</v>
          </cell>
          <cell r="Q12">
            <v>0</v>
          </cell>
          <cell r="R12">
            <v>17259667</v>
          </cell>
          <cell r="S12" t="str">
            <v>ACCEDER A IMPLEMENTACIÓN DE ILUMINARIAS EN SECTORES DE LA JUNTA DE VECINOS, ESPACIOS PÚBLICOS Y LLEVAN CONSIGO EL PODER REDUCIR LAS OPORTUNIDADES PARA LA OCURRENCIA DE DELITOS, LA PERCEPCIÓN DE TEMOR E INSEGURIDAD DE LOS VECINOS DEL SECTOR, DE MANERA QUE AL ILUMINAR ALGUNOS LUGARES COMO AREAS VERDES, CALLES, JUEGOS INFANTILES Y CANCHA, LA LUMINOSIDAD AUMENTARÁ LA SEGURIDAD DEL BARRIO, RECUPERANDO ALGUNOS ESPACIOS PÚBLICOS QUE HAN SIDO TOMADOS POR INDIVIDUOS DE MAL VIVIR, BRINDANDO SEGURIDAD EN EL BARRIO, VECINOS Y FAMILIA.</v>
          </cell>
          <cell r="T12">
            <v>0</v>
          </cell>
        </row>
        <row r="13">
          <cell r="D13" t="str">
            <v>65.398.534-K</v>
          </cell>
          <cell r="E13">
            <v>27</v>
          </cell>
          <cell r="F13" t="str">
            <v>Privado</v>
          </cell>
          <cell r="G13">
            <v>2014</v>
          </cell>
          <cell r="H13" t="str">
            <v>JUNTA DE VECINOS N°19 LA CASCADA</v>
          </cell>
          <cell r="I13" t="str">
            <v>ILUMINAMOS PARA ESTAR SEGUROS</v>
          </cell>
          <cell r="J13" t="str">
            <v>YESICA GONZALEZ PONCE</v>
          </cell>
          <cell r="K13" t="str">
            <v>YESICA GONZALEZ PONCE</v>
          </cell>
          <cell r="L13" t="str">
            <v>Tamarugal</v>
          </cell>
          <cell r="M13">
            <v>0</v>
          </cell>
          <cell r="N13" t="str">
            <v>Intervención Situacional</v>
          </cell>
          <cell r="O13" t="str">
            <v>ILUMINACIÓN</v>
          </cell>
          <cell r="P13" t="str">
            <v>Intervención Situacional</v>
          </cell>
          <cell r="Q13">
            <v>0</v>
          </cell>
          <cell r="R13">
            <v>17319665</v>
          </cell>
          <cell r="S13" t="str">
            <v>ACCEDER A IMPLEMENTACIÓN DE ILUMINARIAS SOLARES QUE ILUMINEN LOS ESPACIOS PÚBLICOS DE REAL IMPORTANCIA PARA LOS POBLADORES DEL SECTOR, LAS PLAZAS Y A LOS VECINOS QUE SUS CASAS HABITACIONALES SON COLINDANTES A ESTOS ESPACIOS PÚBLICOS, DE MANERA DE BRINDAR UNA MAYOR SEGURIDAD CIUDADANA A TODOS LOS VECINOS QUE COTIDIANAMENTE ACUDEN A LAS PLAZAS Y NO CORRAN PELIGRO POR NO ESTAR ILUMINADA.</v>
          </cell>
          <cell r="T13">
            <v>0</v>
          </cell>
        </row>
        <row r="14">
          <cell r="D14" t="str">
            <v>65.100.170-6</v>
          </cell>
          <cell r="E14">
            <v>28</v>
          </cell>
          <cell r="F14" t="str">
            <v>Privado</v>
          </cell>
          <cell r="G14">
            <v>2014</v>
          </cell>
          <cell r="H14" t="str">
            <v>JUNTA DE VECINOS N°17 VILLA 2000</v>
          </cell>
          <cell r="I14" t="str">
            <v>ILUMINAMOS PARA PROTEGER NUESTRO BARRIO Y FAMILIAS</v>
          </cell>
          <cell r="J14" t="str">
            <v>LUIS CHAVEZ ALBANEZ</v>
          </cell>
          <cell r="K14" t="str">
            <v>LUIS CHAVEZ ALBANEZ</v>
          </cell>
          <cell r="L14" t="str">
            <v>Tamarugal</v>
          </cell>
          <cell r="M14">
            <v>0</v>
          </cell>
          <cell r="N14" t="str">
            <v>Intervención Situacional</v>
          </cell>
          <cell r="O14" t="str">
            <v>ILUMINACIÓN</v>
          </cell>
          <cell r="P14" t="str">
            <v>Intervención Social</v>
          </cell>
          <cell r="Q14">
            <v>0</v>
          </cell>
          <cell r="R14">
            <v>17279667</v>
          </cell>
          <cell r="S14" t="str">
            <v>ACCEDER A LUMINARIAS SOLARES PARA SER INSTALADAS EN LUGARES O SECTORES DE LA VILLA 2000, ESPECIFICAMENTE LA PLAZA CON SUS ÁREAS VERDES Y JUEGOS INFANTILES DONDE HAY SECTORES SIN LUZ Y OTROS CON UNA LUMINOSIDAD MUY BAJA DE MANERA DE CONTRIBUIR A REDUCIR LA OPORTUNIDAD DE DELITOS, CONSUMO DE DROGAS, ALCOHOL Y VICTIMIZACIÓN DE LAS VIVIENDAS EN LAS PROXIMIDADES DE SECTORES FOCALIZADOS COMO INSEGUROS, LO CUAL BENEFICIA DIRECTAMENTE A LOS VECINOS DEL SECTOR.</v>
          </cell>
          <cell r="T14">
            <v>0</v>
          </cell>
        </row>
        <row r="15">
          <cell r="D15" t="str">
            <v>65.999.584-7</v>
          </cell>
          <cell r="E15">
            <v>29</v>
          </cell>
          <cell r="F15" t="str">
            <v>Privado</v>
          </cell>
          <cell r="G15">
            <v>2014</v>
          </cell>
          <cell r="H15" t="str">
            <v>JUNTA DE VECINOS N°25 SAN JOSÉ OBRERO</v>
          </cell>
          <cell r="I15" t="str">
            <v>LA LUZ BRINDA PROTECCIÓN Y SEGURIDAD A LOS VECINOS, DORMIMOS EN PAZ</v>
          </cell>
          <cell r="J15" t="str">
            <v>HUMBERTO DIAZ DIAZ</v>
          </cell>
          <cell r="K15" t="str">
            <v>HUMBERTO DIAZ DIAZ</v>
          </cell>
          <cell r="L15" t="str">
            <v>Tamarugal</v>
          </cell>
          <cell r="M15">
            <v>0</v>
          </cell>
          <cell r="N15" t="str">
            <v>Intervención Situacional</v>
          </cell>
          <cell r="O15" t="str">
            <v>ILUMINACIÓN</v>
          </cell>
          <cell r="P15" t="str">
            <v>Intervención Situacional</v>
          </cell>
          <cell r="Q15">
            <v>0</v>
          </cell>
          <cell r="R15">
            <v>17199667</v>
          </cell>
          <cell r="S15" t="str">
            <v>ACCEDER A LUMINARIAS SOLARES EN SECTORES DE LA JUNTA DE VECINOS, ESPACIOS PÚBLICOS COMO PLAZAS Y PASAJES COLINDANTES CON GRANDES EXTENSIONES DE SITIOS ERIAZOS, LA PAMPA Y LLEVAN CONSIGO EL PODER REDUCIR LAS OPORTUNIDADES PARA LA OCURRENCIA DE DELITOS, DISMINUYENDO ENTRE VECINOS LA PERCEPCIÓN DE TEMOR, DESCONFIANZA E INSEGURIDAD DE LOS VECINOS DEL SECTOR.</v>
          </cell>
          <cell r="T15">
            <v>0</v>
          </cell>
        </row>
        <row r="16">
          <cell r="D16" t="str">
            <v>65.257.440-8</v>
          </cell>
          <cell r="E16">
            <v>30</v>
          </cell>
          <cell r="F16" t="str">
            <v>Privado</v>
          </cell>
          <cell r="G16">
            <v>2014</v>
          </cell>
          <cell r="H16" t="str">
            <v>JUNTA DE VECINOS VILLA FREI</v>
          </cell>
          <cell r="I16" t="str">
            <v>LUMINARIAS SOLARES PARA VIVIR SEGURO EN LA VILLA FREI</v>
          </cell>
          <cell r="J16" t="str">
            <v>SOLE OXA PALAPE</v>
          </cell>
          <cell r="K16" t="str">
            <v>SOLE OXA PALAPE</v>
          </cell>
          <cell r="L16" t="str">
            <v>Tamarugal</v>
          </cell>
          <cell r="M16">
            <v>0</v>
          </cell>
          <cell r="N16" t="str">
            <v>Intervención Situacional</v>
          </cell>
          <cell r="O16" t="str">
            <v>ILUMINACIÓN</v>
          </cell>
          <cell r="P16" t="str">
            <v>Intervención Social</v>
          </cell>
          <cell r="Q16">
            <v>0</v>
          </cell>
          <cell r="R16">
            <v>20000000</v>
          </cell>
          <cell r="S16" t="str">
            <v>ACCEDER A LUMINARIAS SOLARES EN SECTORES DE LA JUNTA DE VECINOS VILLA FREI, DONDE NO EXISTE LUZ O LA LUMINOSIDAD ES BAJA, CONTRIBUYE A REDUCIR LA OPORTUNIDAD DE DELITOS Y VICTIMIZACIÓN DE LAS VIVIENDAS Y PROXIMIDADES DE SECTORES FOCALIZADOS COMO INSEGUROS, LO QUE AYUDARÁN Y BENEFICIARÁN A LOS VECINOS, ASÍ COMO TAMBIÉN DISMINUIRÁ LA PERCEPCIÓN DE INSEGURIDAD Y TEMOR.</v>
          </cell>
          <cell r="T16">
            <v>0</v>
          </cell>
        </row>
        <row r="17">
          <cell r="D17" t="str">
            <v>73.682.900-2</v>
          </cell>
          <cell r="E17">
            <v>31</v>
          </cell>
          <cell r="F17" t="str">
            <v>Privado</v>
          </cell>
          <cell r="G17">
            <v>2014</v>
          </cell>
          <cell r="H17" t="str">
            <v>JUNTA DE VECINOS N°13 POBLADO ANDINO</v>
          </cell>
          <cell r="I17" t="str">
            <v>SUMAT TARAN MARCA AIMARA</v>
          </cell>
          <cell r="J17" t="str">
            <v>ELSA MAMANI CASTRO</v>
          </cell>
          <cell r="K17" t="str">
            <v>ELSA MAMANI CASTRO</v>
          </cell>
          <cell r="L17" t="str">
            <v>Tamarugal</v>
          </cell>
          <cell r="M17">
            <v>0</v>
          </cell>
          <cell r="N17" t="str">
            <v>Intervención Situacional</v>
          </cell>
          <cell r="O17" t="str">
            <v>ILUMINACIÓN</v>
          </cell>
          <cell r="P17" t="str">
            <v>Intervención Social</v>
          </cell>
          <cell r="Q17">
            <v>0</v>
          </cell>
          <cell r="R17">
            <v>17279667</v>
          </cell>
          <cell r="S17" t="str">
            <v>ACCEDER A LUMINARIAS SOLARES PARA SER INSTALADAS EN LUGARES O SECTORES DE LA JUNTA DE VECINOS POBLADO ANDINO, ESPECIFICAMENTE LA PLAZA CON SUS ÁREAS VERDES Y JUEGOS INFANTILES DONDE HAY SECTORES SIN LUZ Y OTROS CON UNA LUMINOSIDAD MUY BAJA DE MANERA DE CONTRIBUIR A REDUCIR LA OPORTUNIDAD DE DELITOS, CONSUMO DE DROGAS, ALCOHOL Y VICTIMIZACIÓN DE LAS VIVIENDAS EN LAS PROXIMIDADES DE SECTORES FOCALIZADOS COMO INSEGUROS, LO CUAL BENEFICIA DIRECTAMENTE A LOS VECINOS DEL SECTOR.</v>
          </cell>
          <cell r="T17">
            <v>0</v>
          </cell>
        </row>
        <row r="18">
          <cell r="D18" t="str">
            <v>65.228.230-K</v>
          </cell>
          <cell r="E18">
            <v>32</v>
          </cell>
          <cell r="F18" t="str">
            <v>Privado</v>
          </cell>
          <cell r="G18">
            <v>2014</v>
          </cell>
          <cell r="H18" t="str">
            <v>JUNTA DE VECINOS N°12 POBLACIÓN LAS DUNAS</v>
          </cell>
          <cell r="I18" t="str">
            <v>LA LUZ ILUMINA LA PLAZA, CORAZÓN DE POBLACIÓN, PROTEGE NUESTRAS FAMILIAS Y CASAS</v>
          </cell>
          <cell r="J18" t="str">
            <v>ERIKA HOYOS HOYOS</v>
          </cell>
          <cell r="K18" t="str">
            <v>ERIKA HOYOS HOYOS</v>
          </cell>
          <cell r="L18" t="str">
            <v>Tamarugal</v>
          </cell>
          <cell r="M18">
            <v>0</v>
          </cell>
          <cell r="N18" t="str">
            <v>Intervención Situacional</v>
          </cell>
          <cell r="O18" t="str">
            <v>ILUMINACIÓN</v>
          </cell>
          <cell r="P18" t="str">
            <v>Intervención Situacional</v>
          </cell>
          <cell r="Q18">
            <v>0</v>
          </cell>
          <cell r="R18">
            <v>17319667</v>
          </cell>
          <cell r="S18" t="str">
            <v>IMPLEMENTAR UN SISTEMA DE LUMINARIAS SOLARES PARA LOGRAR ILUMINAR LA PLAZA DEL SECTOR, LOS CAMINOS DE ACCESO EN ELLA Y VÍAS DE COMUNICACIÓN A NUESTROS HOGARES (ESPACIOS PÚBLICOS) DONDE NUESTROS HIJOS JUEGAN A DIARIO Y CORREN PELIGRO POR NO ESTAR ILUMINADA O TENER SECTORES DE MUY BAJA LUMINOCIDAD.</v>
          </cell>
          <cell r="T18">
            <v>0</v>
          </cell>
        </row>
        <row r="19">
          <cell r="D19" t="str">
            <v>65.737.120-4</v>
          </cell>
          <cell r="E19">
            <v>38</v>
          </cell>
          <cell r="F19" t="str">
            <v>Privado</v>
          </cell>
          <cell r="G19">
            <v>2014</v>
          </cell>
          <cell r="H19" t="str">
            <v>JUNTA DE VECINOS COMPLEJO DEPORTIVO N°39 POBLACIÓN ISLUGA</v>
          </cell>
          <cell r="I19" t="str">
            <v>CON LUZ SOLAR ALUMBRANDO NUESTRA POBLACIÓN</v>
          </cell>
          <cell r="J19" t="str">
            <v>ALICIA MALUENDA GONZALEZ</v>
          </cell>
          <cell r="K19" t="str">
            <v>ALICIA MALUENDA GONZALEZ</v>
          </cell>
          <cell r="L19" t="str">
            <v>Iquique</v>
          </cell>
          <cell r="M19">
            <v>0</v>
          </cell>
          <cell r="N19" t="str">
            <v>Intervención Situacional</v>
          </cell>
          <cell r="O19" t="str">
            <v>ILUMINACIÓN</v>
          </cell>
          <cell r="P19" t="str">
            <v>Intervención Situacional</v>
          </cell>
          <cell r="Q19">
            <v>0</v>
          </cell>
          <cell r="R19">
            <v>18776223</v>
          </cell>
          <cell r="S19" t="str">
            <v>NUESTRO OBJETIVO ES REDUCIR LOS INDICES DE DELINCUENCIA Y MINIMIZAR LOS RIESGOS DE LOS VECINOS DE LA POBLACIÓN DE LA JUNTA DE VECINOS COMPLEJO DEPORTIVO N°39 POBLACIÓN ISLUGA, A TRAVÉS DE LA INSTALACIÓN DE PANELES DE ILIMINACIÓN SOLAR EN LUGARES QUE NO CUENTAN CON SUFICIENTE ALUMBRADO PUBLICO Y QUE DELINCUENTES Y DROGADÍCTOS, QUE BAJAN DE LAS POBLACIONES EMBLEMÁTICAS, PARA ASALTAR A LOS VECINOS Y ROBARLES SUS PERTENENCIAS.</v>
          </cell>
          <cell r="T19">
            <v>0</v>
          </cell>
        </row>
        <row r="20">
          <cell r="D20">
            <v>0</v>
          </cell>
          <cell r="E20">
            <v>40</v>
          </cell>
          <cell r="F20" t="str">
            <v>Privado</v>
          </cell>
          <cell r="G20">
            <v>2014</v>
          </cell>
          <cell r="H20" t="str">
            <v>JUNTA DE VECINOS LA UNIÓN HACE LA FUERZA</v>
          </cell>
          <cell r="I20" t="str">
            <v>ILUMINATE ILUMINANDO CON PANELES SOLARES</v>
          </cell>
          <cell r="J20" t="str">
            <v>ESTELINDA DEL CARMEN ZUÑIGA MORALES</v>
          </cell>
          <cell r="K20" t="str">
            <v>ESTELINDA DEL CARMEN ZUÑIGA MORALES</v>
          </cell>
          <cell r="L20" t="str">
            <v>Iquique</v>
          </cell>
          <cell r="M20">
            <v>0</v>
          </cell>
          <cell r="N20" t="str">
            <v>Intervención Situacional</v>
          </cell>
          <cell r="O20" t="str">
            <v>ILUMINACIÓN</v>
          </cell>
          <cell r="P20" t="str">
            <v>Intervención Situacional</v>
          </cell>
          <cell r="Q20">
            <v>0</v>
          </cell>
          <cell r="R20">
            <v>18776223</v>
          </cell>
          <cell r="S20" t="str">
            <v>NUESTRO OBJETIVO ES REDUCIR LOS INDICES DE DELINCUENCIA Y MINIMIZAR LOS RIESGOS DE LOS VECINOS DE LA POBLACIÓN DE LA JUNTA DE VECINOSDE LA JUNTA DE VECINOS LA UNIÓN HACE LA FUERZA,, A TRAVÉS DE LA INSTALACIÓN DE PANELES DE ILIMINACIÓN SOLAR EN LUGARES QUE NO CUENTAN CON SUFICIENTE ALUMBRADO PUBLICO Y QUE DELINCUENTES Y DROGADÍCTOS, QUE BAJAN DE LAS POBLACIONES EMBLEMÁTICAS, PARA ASALTAR A LOS VECINOS Y ROBARLES SUS PERTENENCIAS.</v>
          </cell>
          <cell r="T20">
            <v>0</v>
          </cell>
        </row>
        <row r="21">
          <cell r="D21" t="str">
            <v>72.380.100-1</v>
          </cell>
          <cell r="E21">
            <v>41</v>
          </cell>
          <cell r="F21" t="str">
            <v>Privado</v>
          </cell>
          <cell r="G21">
            <v>2014</v>
          </cell>
          <cell r="H21" t="str">
            <v>JUNTA DE VECINOS N°13 PADRE ALBERTO HURTADO</v>
          </cell>
          <cell r="I21" t="str">
            <v>ILUMINANDO NUESTRO ENTORNO</v>
          </cell>
          <cell r="J21" t="str">
            <v>ELIZABETH DEL CARMEN CHIA CHOY</v>
          </cell>
          <cell r="K21" t="str">
            <v>ELIZABETH DEL CARMEN CHIA CHOY</v>
          </cell>
          <cell r="L21" t="str">
            <v>Iquique</v>
          </cell>
          <cell r="M21">
            <v>0</v>
          </cell>
          <cell r="N21" t="str">
            <v>Intervención Situacional</v>
          </cell>
          <cell r="O21" t="str">
            <v>ILUMINACIÓN</v>
          </cell>
          <cell r="P21" t="str">
            <v>Intervención Situacional</v>
          </cell>
          <cell r="Q21">
            <v>0</v>
          </cell>
          <cell r="R21">
            <v>18776223</v>
          </cell>
          <cell r="S21" t="str">
            <v>NUESTRO OBJETIVO ES REDUCIR LOS INDICES DE DELINCUENCIA Y MINIMIZAR LOS RIESGOS DE LOS VECINOS DE LA POBLACIÓN DE LA JUNTA DE VECINOS N°13 PADRE ALBERTO HURTADO,, A TRAVÉS DE LA INSTALACIÓN DE PANELES DE ILIMINACIÓN SOLAR EN LUGARES QUE NO CUENTAN CON SUFICIENTE ALUMBRADO PUBLICO Y QUE DELINCUENTES Y DROGADÍCTOS, QUE BAJAN DE LAS POBLACIONES EMBLEMÁTICAS, PARA ASALTAR A LOS VECINOS Y ROBARLES SUS PERTENENCIAS.</v>
          </cell>
          <cell r="T21">
            <v>0</v>
          </cell>
        </row>
        <row r="22">
          <cell r="D22" t="str">
            <v>65.018.464-5</v>
          </cell>
          <cell r="E22">
            <v>47</v>
          </cell>
          <cell r="F22" t="str">
            <v>Privado</v>
          </cell>
          <cell r="G22">
            <v>2014</v>
          </cell>
          <cell r="H22" t="str">
            <v>JUNTA VECINAL SUCA</v>
          </cell>
          <cell r="I22" t="str">
            <v>LA LUZ NOS DA VIDA Y PROTEGE A SUCA</v>
          </cell>
          <cell r="J22" t="str">
            <v>AGUSTIN JORGE CONDORE LINARES</v>
          </cell>
          <cell r="K22" t="str">
            <v>AGUSTIN JORGE CONDORE LINARES</v>
          </cell>
          <cell r="L22" t="str">
            <v>TAMARUGAL</v>
          </cell>
          <cell r="M22">
            <v>0</v>
          </cell>
          <cell r="N22" t="str">
            <v>Intervención Situacional</v>
          </cell>
          <cell r="O22" t="str">
            <v>ILUMINACIÓN</v>
          </cell>
          <cell r="P22" t="str">
            <v>Intervención Situacional</v>
          </cell>
          <cell r="Q22">
            <v>0</v>
          </cell>
          <cell r="R22">
            <v>20000000</v>
          </cell>
          <cell r="S22" t="str">
            <v>FORTALECER EL SISTEMA DE SEGURIDAD CIUDADANA DE LA COMUNIDAD DEL PUEBLO DE SUCA, DOTÁNDOLA DE RECURSOS EN EQUIPAMIENTO QUE APUNTE A BRINDAR UN SERVICIO EFICIENTE DE SEGURIDAD A LOS VECINOS, DE MANERA DE DISMINUIR ENTRE LOS VECINOS EL AUMENTO DE LA PERCEPCIÓN DE FACTORES DE RIESGOS QUE VAN EN DESMEDRO DE SU CALIDAD DE VIDA, PUES, LA IMPLEMENTACIÓN DE UN SISTEMA DE LUMINARIAS SOLARES PERMITIRÁ ESTAR TODA LA NOCHE ILUMINADOS, DE MANERA DE DISMINUIR LA PERCEPCIÓN DEL MEDIO E INSEGURIDAD EN EL PUEBLO, BRINDÁNDOLE TRANQUILIDAD A SUS HABITANTES.</v>
          </cell>
          <cell r="T22">
            <v>0</v>
          </cell>
        </row>
        <row r="23">
          <cell r="D23" t="str">
            <v>65.829.350-8</v>
          </cell>
          <cell r="E23">
            <v>48</v>
          </cell>
          <cell r="F23" t="str">
            <v>Privado</v>
          </cell>
          <cell r="G23">
            <v>2014</v>
          </cell>
          <cell r="H23" t="str">
            <v>JUNTA DE VECINOS CASAS DEL ALTO</v>
          </cell>
          <cell r="I23" t="str">
            <v>ALARMAS COMUNITARIAS PARA LA JUNTA DE VECINOS DE CASAS DEL ALTO</v>
          </cell>
          <cell r="J23" t="str">
            <v>YERKO MAURICIO BALBONTIN BRAVO</v>
          </cell>
          <cell r="K23" t="str">
            <v>YERKO MAURICIO BALBONTIN BRAVO</v>
          </cell>
          <cell r="L23" t="str">
            <v>Iquique</v>
          </cell>
          <cell r="M23">
            <v>0</v>
          </cell>
          <cell r="N23" t="str">
            <v>Intervención Situacional</v>
          </cell>
          <cell r="O23" t="str">
            <v>ALARMAS</v>
          </cell>
          <cell r="P23" t="str">
            <v>Intervención Situacional</v>
          </cell>
          <cell r="Q23">
            <v>0</v>
          </cell>
          <cell r="R23">
            <v>7708016</v>
          </cell>
          <cell r="S23" t="str">
            <v>REDUCIR LAS OPORTUNIDADES PARA LA COMISIÓN DE DELITOS DE OPORTUNIDAD Y LA PERCEPCIÓN DE TEMOR Y VULNERABILIDAD DE LAS PERSONAS, MEDIANTE EL USO DE UN SISTEMA DE ALARMAS COMUNITARIAS, POR PARTE DE LOS VECINOS DE LA JUNTA DE VECINOS "CASA" DEL ALTO" Y ASÍ BAJAR LOS ÍNDICES DE INSEGURIDAD Y VICTIMIZACIÓN.</v>
          </cell>
          <cell r="T23">
            <v>0</v>
          </cell>
        </row>
        <row r="24">
          <cell r="D24" t="str">
            <v>65.023.455-3</v>
          </cell>
          <cell r="E24">
            <v>51</v>
          </cell>
          <cell r="F24" t="str">
            <v>Privado</v>
          </cell>
          <cell r="G24">
            <v>2014</v>
          </cell>
          <cell r="H24" t="str">
            <v>JUNTA DE VECINOS VILLA ALCANTAGUA</v>
          </cell>
          <cell r="I24" t="str">
            <v>ALARMAAS COMUNITARIAS PARA JUNTA DE VECINOS ALCANTAGUA</v>
          </cell>
          <cell r="J24" t="str">
            <v>JULIO CASTILLO PALACIOS</v>
          </cell>
          <cell r="K24" t="str">
            <v>JULIO CASTILLO PALACIOS</v>
          </cell>
          <cell r="L24" t="str">
            <v>Iquique</v>
          </cell>
          <cell r="M24">
            <v>0</v>
          </cell>
          <cell r="N24" t="str">
            <v>Intervención Situacional</v>
          </cell>
          <cell r="O24" t="str">
            <v>ALARMAS</v>
          </cell>
          <cell r="P24" t="str">
            <v>Intervención Situacional</v>
          </cell>
          <cell r="Q24">
            <v>0</v>
          </cell>
          <cell r="R24">
            <v>3711015</v>
          </cell>
          <cell r="S24" t="str">
            <v>REDUCIR LOS INDICES DE DELINCUENCIA Y MINIMIZAR LOS FACTORES DE RIESGO DE LOS VECINOS DE LA POBLACION DE LA JUNTA DE VECINOS ALCANTAGUA, A TRAVES DE LA INSTALACION DE ALARMAS COMUNITARIAS, YA QUE DROGADICTOS Y DELINCUENTES SE APODERAN DIARIAMENTE DE LUGARES CON POCA LUMINOSIDAD, PARA ASALTAR A LOS VECINOS Y ROBARLES SUS PERTENENCIAS. LAS ALARMAS SERAN UTILES PARA PODER DISUADIR A LOS DELINCUENTES Y DROGADICTOS DEL SECTOR.</v>
          </cell>
          <cell r="T24">
            <v>0</v>
          </cell>
        </row>
        <row r="25">
          <cell r="D25" t="str">
            <v>65.054.104-9</v>
          </cell>
          <cell r="E25">
            <v>52</v>
          </cell>
          <cell r="F25" t="str">
            <v>Privado</v>
          </cell>
          <cell r="G25">
            <v>2014</v>
          </cell>
          <cell r="H25" t="str">
            <v>JUNTA DE VECINOS UNION Y FUERZA</v>
          </cell>
          <cell r="I25" t="str">
            <v>ALARMAS COMUNITARIAS PARA LA JUNTA DE VECINOS UNION Y FUERZA</v>
          </cell>
          <cell r="J25" t="str">
            <v>GLENDA JACQUELINE GANGAS PULGAR</v>
          </cell>
          <cell r="K25" t="str">
            <v>GLENDA JACQUELINE GANGAS PULGAR</v>
          </cell>
          <cell r="L25" t="str">
            <v>Iquique</v>
          </cell>
          <cell r="M25">
            <v>0</v>
          </cell>
          <cell r="N25" t="str">
            <v>Intervención Situacional</v>
          </cell>
          <cell r="O25" t="str">
            <v>ALARMAS</v>
          </cell>
          <cell r="P25" t="str">
            <v>Intervención Situacional</v>
          </cell>
          <cell r="Q25">
            <v>0</v>
          </cell>
          <cell r="R25">
            <v>12370050</v>
          </cell>
          <cell r="S25" t="str">
            <v>REDUCIR LOS INDICES DE DELINCUENCIA Y MINIMIZAR LOS FACTORES DE RIESGO DE LOS VECINOS DE LA JUNTA DE VECINOS UNION Y FUERZA, A TRAVES DE LA INSTALACION DE 300 ALARMAS COMUNITARIAS YA QUE DROGADICTOS Y DELINCUENTES SE APODERAN DIARIAMENTE DEL SECTOR Y ASALTAN A NUESTROS VECINOS ROBANDO SUS PERTENENCIAS, COMO TAMBIEN ROBOS EN CASAS CON Y SIN MORADORES, ROBOS A VEHICULOS PARTICULARES.</v>
          </cell>
          <cell r="T25">
            <v>0</v>
          </cell>
        </row>
        <row r="26">
          <cell r="D26" t="str">
            <v>65.045.221-6</v>
          </cell>
          <cell r="E26">
            <v>54</v>
          </cell>
          <cell r="F26" t="str">
            <v>Privado</v>
          </cell>
          <cell r="G26">
            <v>2014</v>
          </cell>
          <cell r="H26" t="str">
            <v>JUNTA DE VECINOS DUNAS III N°56</v>
          </cell>
          <cell r="I26" t="str">
            <v>ALARMAS COMUNITARIAS PARA LA JUNTA DE VECINOS DUNAS III N°55</v>
          </cell>
          <cell r="J26" t="str">
            <v>YASNA ESCOBAR BARRAZA</v>
          </cell>
          <cell r="K26" t="str">
            <v>YASNA ESCOBAR BARRAZA</v>
          </cell>
          <cell r="L26" t="str">
            <v>Iquique</v>
          </cell>
          <cell r="M26">
            <v>0</v>
          </cell>
          <cell r="N26" t="str">
            <v>Intervención Situacional</v>
          </cell>
          <cell r="O26" t="str">
            <v>ALARMAS</v>
          </cell>
          <cell r="P26" t="str">
            <v>Intervención Situacional</v>
          </cell>
          <cell r="Q26">
            <v>0</v>
          </cell>
          <cell r="R26">
            <v>6387444</v>
          </cell>
          <cell r="S26" t="str">
            <v>REDUCIR LOS INDICES DE DELINCUENCIA Y MINIMIZAR LOS FACTORES DE RIESGO DE LOS VECINOS DE LA JUNTA DE VECINOS DUNAS III, A TRAVES DE LA INSTALACION DE 132 ALARMAS COMUNITARIAS YA QUE DROGADICTOS Y DELINCUENTES SE APODERAN DIARIAMENTE DEL SECTOR Y ASALTAN A NUESTROS VECINOS ROBANDO SUS PERTENENCIAS, COMO TAMBIEN ROBOS EN CASAS CON Y SIN MORADORES, ROBOS A VEHICULOS PARTICULARES.</v>
          </cell>
          <cell r="T26">
            <v>0</v>
          </cell>
        </row>
        <row r="27">
          <cell r="D27" t="str">
            <v>65.594.200-9</v>
          </cell>
          <cell r="E27">
            <v>55</v>
          </cell>
          <cell r="F27" t="str">
            <v>Privado</v>
          </cell>
          <cell r="G27">
            <v>2014</v>
          </cell>
          <cell r="H27" t="str">
            <v>JUNTA DE VECINOS EMPRENDEDORES DEL DESIERTO</v>
          </cell>
          <cell r="I27" t="str">
            <v>ALARMAS COMUNITARIAS PARA LA JUNTA DE VECINOS EMPRENDEDORES DEL DESIERTO</v>
          </cell>
          <cell r="J27" t="str">
            <v>YUBIZA DE LOURDES CABEZAS SALGADO</v>
          </cell>
          <cell r="K27" t="str">
            <v>YUBIZA DE LOURDES CABEZAS SALGADO</v>
          </cell>
          <cell r="L27" t="str">
            <v>Iquique</v>
          </cell>
          <cell r="M27">
            <v>0</v>
          </cell>
          <cell r="N27" t="str">
            <v>Intervención Situacional</v>
          </cell>
          <cell r="O27" t="str">
            <v>ALARMAS</v>
          </cell>
          <cell r="P27" t="str">
            <v>Intervención Situacional</v>
          </cell>
          <cell r="Q27">
            <v>0</v>
          </cell>
          <cell r="R27">
            <v>4373250</v>
          </cell>
          <cell r="S27" t="str">
            <v>REDUCIR LOS INDICES DE DELINCUENCIA Y MINIMIZAR LOS FACTORES DE RIESGO DE LOS VECINOS DE LA POBLACION DE LA JUNTA DE VECINOS EMPRENDEDORES DEL DESIERTO, A TRAVES DE LA INSTALACION DE ALARMAS COMUNITARIAS, YA QUE DROGADICTOS Y DELINCUENTES SE APODERAN DIARIAMENTE DE LUGARES CON POCA LUMINOSIDAD, PARA ASALTAR A LOS VECINOS Y ROBARLES SUS PERTENENCIAS. LAS ALARMAS SERAN UTILES PARA PODER DISUADIR A LOS DELINCUENTES Y DROGADICTOS DEL SECTOR</v>
          </cell>
          <cell r="T27">
            <v>0</v>
          </cell>
        </row>
        <row r="28">
          <cell r="D28" t="str">
            <v>65.466.890-6</v>
          </cell>
          <cell r="E28">
            <v>59</v>
          </cell>
          <cell r="F28" t="str">
            <v>Privado</v>
          </cell>
          <cell r="G28">
            <v>2014</v>
          </cell>
          <cell r="H28" t="str">
            <v>JUNTA DE VECINOS 16 DE DICIEMBRE</v>
          </cell>
          <cell r="I28" t="str">
            <v>ALARMAS COMUNITARIAS VECINALES</v>
          </cell>
          <cell r="J28" t="str">
            <v>LEOPOLDO PATRICIO ARAYA BERHENS</v>
          </cell>
          <cell r="K28" t="str">
            <v>LEOPOLDO PATRICIO ARAYA BEHENS</v>
          </cell>
          <cell r="L28" t="str">
            <v>Iquique</v>
          </cell>
          <cell r="M28">
            <v>0</v>
          </cell>
          <cell r="N28" t="str">
            <v>Intervención Situacional</v>
          </cell>
          <cell r="O28" t="str">
            <v>ALARMAS</v>
          </cell>
          <cell r="P28" t="str">
            <v>Intervención Situacional</v>
          </cell>
          <cell r="Q28">
            <v>0</v>
          </cell>
          <cell r="R28">
            <v>17379723</v>
          </cell>
          <cell r="S28" t="str">
            <v>CREDUCIR LOS INDICES DE DELINCUENCIA, VICTIMIZACIÓN Y MINIMIZAR LOS FACTORES DE RIESGO EN LA POBLACIÓN DE LA JUNTA DE VECINOS 16 DE DICIEMBRE DE ALTO HOSPICIO, A TRAVÉS DE LA INSTALACIÓN DE 80 ALARMAS COMUNITARIAS. YA QUE DROGADICTOS Y DELINCUENTES SE APODERAN A DIARIO DE LOS LUGARES, ATENTANDO EN DIFERENTES ASALTOS A LAS VIVIENDAS, PARA ASALTAR Y ROBARLES SUS PERTENENCIAS Y FINALMENTE DORMIR EN SECTRORES PÚBLICOS</v>
          </cell>
          <cell r="T28">
            <v>0</v>
          </cell>
        </row>
        <row r="29">
          <cell r="D29" t="str">
            <v>61.109.000-5</v>
          </cell>
          <cell r="E29">
            <v>66</v>
          </cell>
          <cell r="F29" t="str">
            <v>Público</v>
          </cell>
          <cell r="G29">
            <v>2014</v>
          </cell>
          <cell r="H29" t="str">
            <v>DEFENSA CIVIL DE CHILE</v>
          </cell>
          <cell r="I29" t="str">
            <v>FORMACIÓN DE PRIMEROS RESPONDEDORES COMUNITARIOS EN EMERGENCIAS, DEL BORDE COSTERO DE LA PROVINCIA DE IQUIQUE</v>
          </cell>
          <cell r="J29" t="str">
            <v>ALEJANDRO RAFAEL ESPINOSA ZANELLI</v>
          </cell>
          <cell r="K29" t="str">
            <v>ENRIQUE MONTINI GOMEZ</v>
          </cell>
          <cell r="L29" t="str">
            <v>Iquique</v>
          </cell>
          <cell r="M29">
            <v>0</v>
          </cell>
          <cell r="N29" t="str">
            <v>Intervención Social</v>
          </cell>
          <cell r="O29" t="str">
            <v>Prevención social</v>
          </cell>
          <cell r="P29" t="str">
            <v>Intervención Social</v>
          </cell>
          <cell r="Q29">
            <v>0</v>
          </cell>
          <cell r="R29">
            <v>25000000</v>
          </cell>
          <cell r="S29" t="str">
            <v>FORMAR PRIMEROS RESPONDEDORES COMUNITARIOS ANTE EMERGENCIAS CON ESPECIALIZACIÓN EN PRIMEROS AUXILIOS, RADIO OPERACIÓN DE EQUIPOS TRANSCEPTORES VHF - HF Y BÚSQUEDA Y RESCATE DE VÍCTIMAS</v>
          </cell>
          <cell r="T29">
            <v>0</v>
          </cell>
        </row>
        <row r="30">
          <cell r="D30" t="str">
            <v>65.016.178-5</v>
          </cell>
          <cell r="E30">
            <v>71</v>
          </cell>
          <cell r="F30" t="str">
            <v>Privado</v>
          </cell>
          <cell r="G30">
            <v>2014</v>
          </cell>
          <cell r="H30" t="str">
            <v>JUNTA VECINAL VILLA PUCHULDIZA</v>
          </cell>
          <cell r="I30" t="str">
            <v>LOS SISTEMAS SOLARES FOTOVOLTAICOS CON ILUMINACIÓN LED NOS DAN MAS SEGURIDAD</v>
          </cell>
          <cell r="J30" t="str">
            <v>ARMANDO JESUS NAVARRO VIDAL</v>
          </cell>
          <cell r="K30" t="str">
            <v>ARMANDO JESUS NAVARRO VIDAL</v>
          </cell>
          <cell r="L30" t="str">
            <v>Iquique</v>
          </cell>
          <cell r="M30">
            <v>0</v>
          </cell>
          <cell r="N30" t="str">
            <v>Intervención Situacional</v>
          </cell>
          <cell r="O30" t="str">
            <v>ILUMINACIÓN</v>
          </cell>
          <cell r="P30" t="str">
            <v>Intervención Situacional</v>
          </cell>
          <cell r="Q30">
            <v>0</v>
          </cell>
          <cell r="R30">
            <v>21070683</v>
          </cell>
          <cell r="S30" t="str">
            <v>LA IMPLEMENTACIÓN DE LUMINARIAS TIENE COMO OBJETIVO FUNDAMENTAL LOGRAR LA SEGURIDAD Y RESGUARDO EN LOS VECINOS DE LA JUNTA DE VECINOS VILLA PUCHULDIZA, DE MANERA, DE AUMENTAR LA SEGURIDAD Y MEJORAR SU CALIDAD DE VIDA, DISMINUYENDO LA VULNERABILIDAD, PERCEPCIÓN DE TEMOR E INSEGURIDAD EN SUS HABITANTES.</v>
          </cell>
          <cell r="T30">
            <v>0</v>
          </cell>
        </row>
        <row r="31">
          <cell r="D31" t="str">
            <v>65.456.110-9</v>
          </cell>
          <cell r="E31">
            <v>72</v>
          </cell>
          <cell r="F31" t="str">
            <v>Privado</v>
          </cell>
          <cell r="G31">
            <v>2014</v>
          </cell>
          <cell r="H31" t="str">
            <v>JUNTA DE VECINOS VILLA MAGISTERIO N 34</v>
          </cell>
          <cell r="I31" t="str">
            <v>POR UNA COMUNIDAD MÁS SEGURA</v>
          </cell>
          <cell r="J31" t="str">
            <v>JORGE CREIXELL ROJAS</v>
          </cell>
          <cell r="K31" t="str">
            <v>JORGE CREIXELL ROJAS</v>
          </cell>
          <cell r="L31" t="str">
            <v>Iquique</v>
          </cell>
          <cell r="M31">
            <v>0</v>
          </cell>
          <cell r="N31" t="str">
            <v>Intervención Situacional</v>
          </cell>
          <cell r="O31" t="str">
            <v>ILUMINACIÓN</v>
          </cell>
          <cell r="P31" t="str">
            <v>Intervención Situacional</v>
          </cell>
          <cell r="Q31">
            <v>0</v>
          </cell>
          <cell r="R31">
            <v>17060383</v>
          </cell>
          <cell r="S31" t="str">
            <v>LA IMPLEMENTACIÓN DE LUMINARIAS TIENE COMO OBJETIVO FUNDAMENTAL LOGRAR LA SEGURIDAD Y RESGUARDO EN LOS VECINOS DE LA JUNTA DE VECINOS VILLA MAGISTERIO, DE MANERA, DE AUMENTAR LA SEGURIDAD Y MEJORAR SU CALIDAD DE VIDA, DISMINUYENDO LA VULNERABILIDAD, PERCEPCIÓN DE TEMOR E INSEGURIDAD EN SUS HABITANTES.</v>
          </cell>
          <cell r="T31">
            <v>0</v>
          </cell>
        </row>
        <row r="32">
          <cell r="D32" t="str">
            <v>65.054.402-1</v>
          </cell>
          <cell r="E32">
            <v>81</v>
          </cell>
          <cell r="F32" t="str">
            <v>Privado</v>
          </cell>
          <cell r="G32">
            <v>2014</v>
          </cell>
          <cell r="H32" t="str">
            <v>JUNTA DE VECINOS RAMON GALLEGUILLOS CASTILLO</v>
          </cell>
          <cell r="I32" t="str">
            <v>CÁMARAS DE SEGURIDAD PARA LA JUNTA DE VECINOS</v>
          </cell>
          <cell r="J32" t="str">
            <v>GUADALUPE CERDA BARRAZA</v>
          </cell>
          <cell r="K32" t="str">
            <v>GRACIELA DEL CARMEN GARAY CASTILLO</v>
          </cell>
          <cell r="L32" t="str">
            <v>Iquique</v>
          </cell>
          <cell r="M32">
            <v>0</v>
          </cell>
          <cell r="N32" t="str">
            <v>Intervención Situacional</v>
          </cell>
          <cell r="O32" t="str">
            <v>CÁMARAS</v>
          </cell>
          <cell r="P32" t="str">
            <v>Intervención Situacional</v>
          </cell>
          <cell r="Q32">
            <v>0</v>
          </cell>
          <cell r="R32">
            <v>6211280</v>
          </cell>
          <cell r="S32" t="str">
            <v>REDUCIR LOS ÍNDICES DE DELINCUENCIA, VICTIMIZACIÓN Y MINIMIZAR LOS FACTORES DE RIESGO EN LA POBLACIÓN DE LA JUNTA DE VECINOS RAMÓN GALLEGUILLOS DE ALTO HOSPICIO, A TRAVÉS DE LA INSTALACIÓN DE 16 CAMARAS DE SEGURIDAD, YA QUE DROGADICTOS Y DELINCUENTES SE APODERAN A DIARIO DE LOS LUGARES, ATENTANDO EN DIFERENTES ASALTOS A LAS VIVIENDAS, PARA ASALTAR Y ROBARLES SUS PERTENENCIAS Y FINALMENTE DORMIR EN SECTORES PÚBLICOS</v>
          </cell>
          <cell r="T32">
            <v>0</v>
          </cell>
        </row>
        <row r="33">
          <cell r="D33" t="str">
            <v>74.814.600-8</v>
          </cell>
          <cell r="E33">
            <v>84</v>
          </cell>
          <cell r="F33" t="str">
            <v>Privado</v>
          </cell>
          <cell r="G33">
            <v>2014</v>
          </cell>
          <cell r="H33" t="str">
            <v>JUNTA DE VECINOS URBINA I</v>
          </cell>
          <cell r="I33" t="str">
            <v>ALARMAS Y COORDINACIÓN VECINAL</v>
          </cell>
          <cell r="J33" t="str">
            <v>SILVIA DEL CARMEN PÉREZ AQUIVEQUI</v>
          </cell>
          <cell r="K33" t="str">
            <v>SILVIA DEL CARMEN PÉREZ AQUIVEQUI</v>
          </cell>
          <cell r="L33" t="str">
            <v>Iquique</v>
          </cell>
          <cell r="M33">
            <v>0</v>
          </cell>
          <cell r="N33" t="str">
            <v>Intervención Situacional</v>
          </cell>
          <cell r="O33" t="str">
            <v>ALARMAS</v>
          </cell>
          <cell r="P33" t="str">
            <v>Intervención Situacional</v>
          </cell>
          <cell r="Q33">
            <v>0</v>
          </cell>
          <cell r="R33">
            <v>7064400</v>
          </cell>
          <cell r="S33" t="str">
            <v>REDUCIR LOS INDICES DE DELINCUENCIA, VICTIMIZACIÓN Y MINIMIZAR LOS FACTORES DE RIESGO EN LA POBLACION DE LA JUNTA DE VECINO URBINA I DE ALTO HOSPICIO, A TRAVÉS DE LA INSTALACIÓN DE 80 ALARMAS COMUNITARIAS, YA QUE DROGADICTOS Y DELINCUENTES SE APODERAN A DIARIO DE LOS LUGARES, ATENTANDO EN DIFERENTES ASALTOS A LAS VIVIENDAS, PARA ASALTAR Y ROBARLES SUS PERTENENCIAS Y FINALMENTE DORMIR EN SECTORES PÚBLICOS.</v>
          </cell>
          <cell r="T33">
            <v>0</v>
          </cell>
        </row>
        <row r="34">
          <cell r="D34" t="str">
            <v>56.079.450-9</v>
          </cell>
          <cell r="E34">
            <v>86</v>
          </cell>
          <cell r="F34" t="str">
            <v>Privado</v>
          </cell>
          <cell r="G34">
            <v>2014</v>
          </cell>
          <cell r="H34" t="str">
            <v>JUNTA DE VECINOS PLAN COSTERO N°32</v>
          </cell>
          <cell r="I34" t="str">
            <v>NUESTRO BARRIO ILUMINADO ES MÁS SEGURO</v>
          </cell>
          <cell r="J34" t="str">
            <v>GLADYS OYANADER GONZALES</v>
          </cell>
          <cell r="K34" t="str">
            <v>GLADYS OYANADER GONZALES</v>
          </cell>
          <cell r="L34" t="str">
            <v>Iquique</v>
          </cell>
          <cell r="M34">
            <v>0</v>
          </cell>
          <cell r="N34" t="str">
            <v>Intervención Situacional</v>
          </cell>
          <cell r="O34" t="str">
            <v>ILUMINACIÓN</v>
          </cell>
          <cell r="P34" t="str">
            <v>Intervención Situacional</v>
          </cell>
          <cell r="Q34">
            <v>0</v>
          </cell>
          <cell r="R34">
            <v>17718050</v>
          </cell>
          <cell r="S34" t="str">
            <v>LA IMPLEMENTACIÓN DE LUMINARIAS TIENE COMO OBJETIVO FUNDAMENTAL LOGRAR LA SEGURIDAD Y RESGUARDO EN LOS VECINOS DE LA JUNTA DE VECINOS PLAN COSTERO #32, DE MANERA, DE AUMENTAR LA SEGURIDAD Y MEJORAR SU CALIDAD DE VIDA, DISMINUYENDO LA VULNERABILIDAD, PERCEPCIÓN DE TEMOR E INSEGUIRIDAD EN SUS HABITANTES.</v>
          </cell>
          <cell r="T34">
            <v>0</v>
          </cell>
        </row>
        <row r="35">
          <cell r="D35" t="str">
            <v>65.059.980-2</v>
          </cell>
          <cell r="E35">
            <v>97</v>
          </cell>
          <cell r="F35" t="str">
            <v>Privado</v>
          </cell>
          <cell r="G35">
            <v>2014</v>
          </cell>
          <cell r="H35" t="str">
            <v>ESCUELA DE ESTUDIOS Y FORMACIÓN EN ABORDAJE DE ADICCIÓN (EFAD)</v>
          </cell>
          <cell r="I35" t="str">
            <v>CONSTRUIR SEGURIDAD DESDE LA PARTICIPACIÓN</v>
          </cell>
          <cell r="J35" t="str">
            <v>SERGIO NASER JAPAZ</v>
          </cell>
          <cell r="K35" t="str">
            <v>OMAR ASTUDILLO</v>
          </cell>
          <cell r="L35" t="str">
            <v>Iquique</v>
          </cell>
          <cell r="M35">
            <v>0</v>
          </cell>
          <cell r="N35" t="str">
            <v>Intervención Social</v>
          </cell>
          <cell r="O35" t="str">
            <v>CONVIVENCIA COMUNITARIA</v>
          </cell>
          <cell r="P35" t="str">
            <v>Intervención Social</v>
          </cell>
          <cell r="Q35">
            <v>0</v>
          </cell>
          <cell r="R35">
            <v>17159725</v>
          </cell>
          <cell r="S35" t="str">
            <v>IMPLEMENTAR UN PROGRAMA DE FORMACIÓN ACCIÓN DIRIGIDO A LÍDERES SOCIALES DEL SECTOR NORTE DE IQUIQUE QUE LES OTORGUE LAS CAPACIDADES PARA EL TRABAJO SOBRE VULNERABILIDAD Y VULNERACIONES EN SUS BARRIOS, LOGRANDO ESTABLECER MECANISMOS DE RED Y ACCIÓN ESPECIALMENTE DIRIGIDOS A PÚBLICOS ESPACIALMENTE CRÍTICOS DESDE EL PUNTO DE VISTA SOCIAL Y CRIMINOLÓGICO (PERSONAS EN CALLE, USUARIOS DE DROGAS, NIÑOS/AS ADOLESCENTES EN RISGO, ADULTOS MAYORES EN RIESGO, FAMILIAS SIN CASA).</v>
          </cell>
          <cell r="T35">
            <v>0</v>
          </cell>
        </row>
        <row r="36">
          <cell r="D36" t="str">
            <v>75.963.010-6</v>
          </cell>
          <cell r="E36">
            <v>100</v>
          </cell>
          <cell r="F36" t="str">
            <v>Privado</v>
          </cell>
          <cell r="G36">
            <v>2014</v>
          </cell>
          <cell r="H36" t="str">
            <v>JUNTA VECINAL ALIANZA</v>
          </cell>
          <cell r="I36" t="str">
            <v>ILUMINANDO NUESTRO ENTORNO</v>
          </cell>
          <cell r="J36" t="str">
            <v>AGUSTIN AMAS PEREZ</v>
          </cell>
          <cell r="K36" t="str">
            <v>AGUSTIN AMAS PEREZ</v>
          </cell>
          <cell r="L36" t="str">
            <v>Iquique</v>
          </cell>
          <cell r="M36">
            <v>0</v>
          </cell>
          <cell r="N36" t="str">
            <v>Intervención Situacional</v>
          </cell>
          <cell r="O36" t="str">
            <v>ILUMINACIÓN</v>
          </cell>
          <cell r="P36" t="str">
            <v>Intervención Situacional</v>
          </cell>
          <cell r="Q36">
            <v>0</v>
          </cell>
          <cell r="R36">
            <v>18776223</v>
          </cell>
          <cell r="S36" t="str">
            <v>NUESTRO OBJETIVO ES REDUCIR LOS ÍNDICES DE DELINCUENCIA Y MINIMIZAR LOS RIESGOS DE LOS VECINOS DE LA POBLACIÓN DE LA JUNTA DE VECINOS ALIANZA, A TRAVÉS DE LA INSTALACIÓN DE PANELES DE ILUMINACIÓN SOLAR EN LUGARES QUE NO CUENTAN CON SUFICIENTE ALUMBRADO PÚBLICO Y QUE DELINCUENTES Y DROGADICTOS, QUE BAJAN DE LAS POBLACIONES EMBLEMÁTICAS, PARA ASALTAR A LOS VECINOS Y ROBARLES SUS PERTENENCIAS.</v>
          </cell>
          <cell r="T36">
            <v>0</v>
          </cell>
        </row>
        <row r="37">
          <cell r="D37" t="str">
            <v>73.431.100-6</v>
          </cell>
          <cell r="E37">
            <v>102</v>
          </cell>
          <cell r="F37" t="str">
            <v>Privado</v>
          </cell>
          <cell r="G37">
            <v>2014</v>
          </cell>
          <cell r="H37" t="str">
            <v>JUNTA DE VECINOS 11 DE MARZO</v>
          </cell>
          <cell r="I37" t="str">
            <v>ILUMINANDO NUESTRO ENTORNO</v>
          </cell>
          <cell r="J37" t="str">
            <v>MARÍA CONDORI RODRÍGUEZ</v>
          </cell>
          <cell r="K37" t="str">
            <v>MARÍA CONDORI RODRÍGUEZ</v>
          </cell>
          <cell r="L37" t="str">
            <v>Iquique</v>
          </cell>
          <cell r="M37">
            <v>0</v>
          </cell>
          <cell r="N37" t="str">
            <v>Intervención Situacional</v>
          </cell>
          <cell r="O37" t="str">
            <v>ILUMINACIÓN</v>
          </cell>
          <cell r="P37" t="str">
            <v>Intervención Situacional</v>
          </cell>
          <cell r="Q37">
            <v>0</v>
          </cell>
          <cell r="R37">
            <v>18776223</v>
          </cell>
          <cell r="S37" t="str">
            <v>NUESTRO OBJETIVO ES REDUCIR LOS ÍNDICES DE DELINCUENCIA Y MINIMIZAR LOS RIESGOS DE LOS VECINOS DE LA POBLACIÓN DE LA JUNTA DE VECINOS 11 DE MARZO, A TRAVÉS DE LA INSTALACIÓN DE PANELES DE ILUMINACIÓN SOLAR EN LUGARES QUE NO CUENTAN CON SUFICIENTE ALUMBRADO PÚBLICO Y QUE DELINCUENTES Y DROGADICTOS, QUE BAJAN DE LAS POBLACIONES EMBLEMÁTICAS, PARA ASALTAR A LOS VECINOS Y ROBARLES SUS PERTENENCIAS.</v>
          </cell>
          <cell r="T37">
            <v>0</v>
          </cell>
        </row>
        <row r="38">
          <cell r="D38" t="str">
            <v>73.681.600-8</v>
          </cell>
          <cell r="E38">
            <v>104</v>
          </cell>
          <cell r="F38" t="str">
            <v>Privado</v>
          </cell>
          <cell r="G38">
            <v>2014</v>
          </cell>
          <cell r="H38" t="str">
            <v>JUNTA DE VECINOS N 53 VILLA CAVANCHA ORIENTE</v>
          </cell>
          <cell r="I38" t="str">
            <v>CON ALARMAS MÁS SEGURIDAD EN EL SECTOR</v>
          </cell>
          <cell r="J38" t="str">
            <v>ANA MARÍA ROA ÁNGEL</v>
          </cell>
          <cell r="K38" t="str">
            <v>ANA MARÍA ROA ÁNGEL</v>
          </cell>
          <cell r="L38" t="str">
            <v>Iquique</v>
          </cell>
          <cell r="M38">
            <v>0</v>
          </cell>
          <cell r="N38" t="str">
            <v>Intervención Situacional</v>
          </cell>
          <cell r="O38" t="str">
            <v>ALARMAS</v>
          </cell>
          <cell r="P38" t="str">
            <v>Intervención Situacional</v>
          </cell>
          <cell r="Q38">
            <v>0</v>
          </cell>
          <cell r="R38">
            <v>13417964</v>
          </cell>
          <cell r="S38" t="str">
            <v>NUESTRO OBJETIVO ES REDUCIR LOS ÍNDICES DE DELINCUENCIA Y MINIMIZAR LOS RIESGOS DE LOS VECINOS DE LA POBLACIÓN DE LA JUNTA DE VECINOS VILLA CAVANCHA ORIENTE N°53, A TRAVÉS DE LA INSTALACIÓN DE PANELES DE ILUMINACIÓN SOLAR EN LUGARES QUE NO CUENTAN CON SUFICIENTE ALUMBRADO PÚBLICO Y QUE DELINCUENTES Y DROGADICTOS, QUE BAJAN DE LAS POBLACIONES EMBLEMÁTICAS, PARA ASALTAR A LOS VECINOS Y ROBARLES SUS PERTENENCIAS.</v>
          </cell>
          <cell r="T38">
            <v>0</v>
          </cell>
        </row>
        <row r="39">
          <cell r="D39" t="str">
            <v>69.010.300-1</v>
          </cell>
          <cell r="E39">
            <v>95</v>
          </cell>
          <cell r="F39" t="str">
            <v>Público</v>
          </cell>
          <cell r="G39">
            <v>2014</v>
          </cell>
          <cell r="H39" t="str">
            <v>ILUSTRE MUNICIPALIDAD DE IQUIQUE</v>
          </cell>
          <cell r="I39" t="str">
            <v>INSTALACIÓN DE CÁMARAS DE SEGURIDAD EN PLAYAS DE IQUIQUE 2014</v>
          </cell>
          <cell r="J39" t="str">
            <v>JORGE ALEJANDRO SORIA QUIROGA</v>
          </cell>
          <cell r="K39" t="str">
            <v>HÉCTOR ARAYA AYALA</v>
          </cell>
          <cell r="L39" t="str">
            <v>Iquique</v>
          </cell>
          <cell r="M39">
            <v>0</v>
          </cell>
          <cell r="N39" t="str">
            <v>Intervención Situacional</v>
          </cell>
          <cell r="O39" t="str">
            <v>CÁMARAS</v>
          </cell>
          <cell r="P39" t="str">
            <v>Intervención Situacional</v>
          </cell>
          <cell r="Q39">
            <v>0</v>
          </cell>
          <cell r="R39">
            <v>25000000</v>
          </cell>
          <cell r="S39" t="str">
            <v>DISMNUIR LA VICTIMIZACIÓN Y LA SENSACIÓN DE TEMOR DE LOS CIUDADANOS Y TURISTAS A TRAVÉS DE INSTALACIÓN DE CÁMARAS DE SEGURIDAD EN LAS PLAYAS DE IQUIQUE.</v>
          </cell>
          <cell r="T39">
            <v>0</v>
          </cell>
        </row>
        <row r="40">
          <cell r="D40" t="str">
            <v>65.032.490-0</v>
          </cell>
          <cell r="E40">
            <v>70</v>
          </cell>
          <cell r="F40">
            <v>0</v>
          </cell>
          <cell r="G40">
            <v>2015</v>
          </cell>
          <cell r="H40" t="str">
            <v>CO-NEXOS CUADRANTE 1</v>
          </cell>
          <cell r="I40" t="str">
            <v xml:space="preserve">FUNDACIÓN JUVENTUD EMPRENDEDORA </v>
          </cell>
          <cell r="J40" t="str">
            <v>PABLO  VASQUEZ SAAVEDRA</v>
          </cell>
          <cell r="K40" t="str">
            <v>CHRISTOPHER THOMPSON ACOSTA</v>
          </cell>
          <cell r="L40" t="str">
            <v>Iquique</v>
          </cell>
          <cell r="M40">
            <v>0</v>
          </cell>
          <cell r="N40" t="str">
            <v>PSICOSOCIAL</v>
          </cell>
          <cell r="O40" t="str">
            <v>PREVENCION DE LA VIOLENCIA ESCOLAR</v>
          </cell>
          <cell r="P40">
            <v>0</v>
          </cell>
          <cell r="Q40">
            <v>0</v>
          </cell>
          <cell r="R40">
            <v>12000000</v>
          </cell>
          <cell r="S40" t="str">
            <v>SIN OBSERVACIONES</v>
          </cell>
          <cell r="T40">
            <v>0</v>
          </cell>
        </row>
        <row r="41">
          <cell r="D41" t="str">
            <v>65.853.040-2</v>
          </cell>
          <cell r="E41">
            <v>7</v>
          </cell>
          <cell r="F41">
            <v>0</v>
          </cell>
          <cell r="G41">
            <v>2015</v>
          </cell>
          <cell r="H41" t="str">
            <v>ADQUISICIÓN Y CAPACITACIÓN EN PRIMEROS AUXILIOS Y EXTINCIÓN DE INCENDIOS PARA LA JUNTA DE VECINOS CALETA CAÑAMO</v>
          </cell>
          <cell r="I41" t="str">
            <v>JUNTA DE VECINOS CALETA CAÑAMO</v>
          </cell>
          <cell r="J41" t="str">
            <v>LUISA ADELFA CERNA MIRANDA</v>
          </cell>
          <cell r="K41" t="str">
            <v>LUISA ADELFA CERNA MIRANDA</v>
          </cell>
          <cell r="L41" t="str">
            <v>Iquique</v>
          </cell>
          <cell r="M41">
            <v>0</v>
          </cell>
          <cell r="N41" t="str">
            <v>PSICOSOCIAL</v>
          </cell>
          <cell r="O41" t="str">
            <v>CONVIVENCIA COMUNITARIA</v>
          </cell>
          <cell r="P41">
            <v>0</v>
          </cell>
          <cell r="Q41">
            <v>0</v>
          </cell>
          <cell r="R41">
            <v>5846190</v>
          </cell>
          <cell r="S41" t="str">
            <v>SIN OBSERVACIONES</v>
          </cell>
          <cell r="T41">
            <v>0</v>
          </cell>
        </row>
        <row r="42">
          <cell r="D42" t="str">
            <v>65.779.260-8</v>
          </cell>
          <cell r="E42">
            <v>22</v>
          </cell>
          <cell r="F42">
            <v>0</v>
          </cell>
          <cell r="G42">
            <v>2015</v>
          </cell>
          <cell r="H42" t="str">
            <v xml:space="preserve">UN NIÑO VULNERABLE ES UN RIESGO SOCIAL FUTURO </v>
          </cell>
          <cell r="I42" t="str">
            <v xml:space="preserve">IGLESIA MINISTERIO INTERNACIONAL SANIDAD A LAS NACIONES </v>
          </cell>
          <cell r="J42" t="str">
            <v>PABLO SALOMON SALAZAR SILVA</v>
          </cell>
          <cell r="K42" t="str">
            <v xml:space="preserve">DANIELA ALEJANDRA PAREDES RIVAS </v>
          </cell>
          <cell r="L42" t="str">
            <v>Alto Hospicio</v>
          </cell>
          <cell r="M42">
            <v>0</v>
          </cell>
          <cell r="N42" t="str">
            <v>PSICOSOCIAL</v>
          </cell>
          <cell r="O42" t="str">
            <v>PREVENCIÓN EN GRUPOS INFANTO JUVENILES EN SITUACION DE RIESGO SOCIO-DELICTUAL</v>
          </cell>
          <cell r="P42">
            <v>0</v>
          </cell>
          <cell r="Q42">
            <v>0</v>
          </cell>
          <cell r="R42">
            <v>12000000</v>
          </cell>
          <cell r="S42" t="str">
            <v>No identifica la información cuantitativa que respalde las justificación.</v>
          </cell>
          <cell r="T42">
            <v>0</v>
          </cell>
        </row>
        <row r="43">
          <cell r="D43" t="str">
            <v>65.102.092-1</v>
          </cell>
          <cell r="E43">
            <v>30</v>
          </cell>
          <cell r="F43">
            <v>0</v>
          </cell>
          <cell r="G43">
            <v>2015</v>
          </cell>
          <cell r="H43" t="str">
            <v>CAMARAS NORTE GRANDE</v>
          </cell>
          <cell r="I43" t="str">
            <v xml:space="preserve">JUNTA DE VECINOS NORTE GRANDE </v>
          </cell>
          <cell r="J43" t="str">
            <v>VERONICA DEL CARMEN URRUTIA NAVARRO</v>
          </cell>
          <cell r="K43" t="str">
            <v>VERONICA DEL CARMEN URRUTIA NAVARRO</v>
          </cell>
          <cell r="L43" t="str">
            <v>Alto Hospicio</v>
          </cell>
          <cell r="M43">
            <v>0</v>
          </cell>
          <cell r="N43" t="str">
            <v>Intervención Situacional</v>
          </cell>
          <cell r="O43" t="str">
            <v>CÁMARAS</v>
          </cell>
          <cell r="P43">
            <v>0</v>
          </cell>
          <cell r="Q43">
            <v>0</v>
          </cell>
          <cell r="R43">
            <v>7996500</v>
          </cell>
          <cell r="S43" t="str">
            <v>Sin perjuicio del puntaje y el monto sugeridos en la evaluación, la comisión indica que de ser adjudicado el proyecto,  la institución deberia indicar cuando se implementara el software de reconocimiento de patentes que compromete en el objetivo general de la iniciativa.</v>
          </cell>
          <cell r="T43">
            <v>0</v>
          </cell>
        </row>
        <row r="44">
          <cell r="D44" t="str">
            <v>65.031.625-8</v>
          </cell>
          <cell r="E44">
            <v>32</v>
          </cell>
          <cell r="F44">
            <v>0</v>
          </cell>
          <cell r="G44">
            <v>2015</v>
          </cell>
          <cell r="H44" t="str">
            <v>CAMARAS UNIÓN HACE LA FUERZA</v>
          </cell>
          <cell r="I44" t="str">
            <v>JUNTA DE VECINOS LA UNIÓN HACE LA FUERZA</v>
          </cell>
          <cell r="J44" t="str">
            <v>ESTELINDA ZUÑIGA MORALES</v>
          </cell>
          <cell r="K44" t="str">
            <v>ESTELINDA ZUÑIGA MORALES</v>
          </cell>
          <cell r="L44" t="str">
            <v>Alto Hospicio</v>
          </cell>
          <cell r="M44">
            <v>0</v>
          </cell>
          <cell r="N44" t="str">
            <v>Intervención Situacional</v>
          </cell>
          <cell r="O44" t="str">
            <v>CÁMARAS</v>
          </cell>
          <cell r="P44">
            <v>0</v>
          </cell>
          <cell r="Q44">
            <v>0</v>
          </cell>
          <cell r="R44">
            <v>7996500</v>
          </cell>
          <cell r="S44" t="str">
            <v>Sin perjuicio del puntaje y el monto sugeridos en la evaluación, la comisión indica que de ser adjudicado el proyecto,  la institución deberia indicar cuando se implementara el software de reconocimiento de patentes que compromete en el objetivo general de la iniciativa.</v>
          </cell>
          <cell r="T44">
            <v>0</v>
          </cell>
        </row>
        <row r="45">
          <cell r="D45" t="str">
            <v>65.021.916-3</v>
          </cell>
          <cell r="E45">
            <v>38</v>
          </cell>
          <cell r="F45">
            <v>0</v>
          </cell>
          <cell r="G45">
            <v>2015</v>
          </cell>
          <cell r="H45" t="str">
            <v>CAMARAS DOMANASAN</v>
          </cell>
          <cell r="I45" t="str">
            <v>JUNTA DE VECINOS DOMANASAN</v>
          </cell>
          <cell r="J45" t="str">
            <v>ROSA CELEDON MARTINEZ</v>
          </cell>
          <cell r="K45" t="str">
            <v>ROSA CELEDON MARTINEZ</v>
          </cell>
          <cell r="L45" t="str">
            <v>Alto Hospicio</v>
          </cell>
          <cell r="M45">
            <v>0</v>
          </cell>
          <cell r="N45" t="str">
            <v>Intervención Situacional</v>
          </cell>
          <cell r="O45" t="str">
            <v>CÁMARAS</v>
          </cell>
          <cell r="P45">
            <v>0</v>
          </cell>
          <cell r="Q45">
            <v>0</v>
          </cell>
          <cell r="R45">
            <v>7996500</v>
          </cell>
          <cell r="S45" t="str">
            <v xml:space="preserve">Sin perjuicio del puntaje en la evaluación, existe mediana coherencia entre los objetivos y las actividades, no incorporan curriculum de los ejecutores, No logra especificar con claridad la ubicación exacta de las cámaras, se rebajan $150.000 por concepto de servicio de internet.  De ser adjudicado la comisión sugiere que la insitución incorpore un ajuste presupuestario para subsanar dichas observaciones. </v>
          </cell>
          <cell r="T45">
            <v>0</v>
          </cell>
        </row>
        <row r="46">
          <cell r="D46" t="str">
            <v>65.067.921-0</v>
          </cell>
          <cell r="E46">
            <v>39</v>
          </cell>
          <cell r="F46">
            <v>0</v>
          </cell>
          <cell r="G46">
            <v>2015</v>
          </cell>
          <cell r="H46" t="str">
            <v>CAMARAS JANEQUEO</v>
          </cell>
          <cell r="I46" t="str">
            <v>JUNTA VECINAL JANEQUEO</v>
          </cell>
          <cell r="J46" t="str">
            <v>MARCELA ALEJANDRA PORTO-CARRERO QUINTUL</v>
          </cell>
          <cell r="K46" t="str">
            <v>MARCELA ALEJANDRA PORTO-CARRERO QUINTUL</v>
          </cell>
          <cell r="L46" t="str">
            <v>Alto Hospicio</v>
          </cell>
          <cell r="M46">
            <v>0</v>
          </cell>
          <cell r="N46" t="str">
            <v>Intervención Situacional</v>
          </cell>
          <cell r="O46" t="str">
            <v>CÁMARAS</v>
          </cell>
          <cell r="P46">
            <v>0</v>
          </cell>
          <cell r="Q46">
            <v>0</v>
          </cell>
          <cell r="R46">
            <v>7996500</v>
          </cell>
          <cell r="S46" t="str">
            <v xml:space="preserve">Sin perjuicio del puntaje en la evaluación, existe mediana coherencia entre los objetivos y las actividades, no incorporan curriculum de los ejecutores, No logra especificar con claridad la ubicación exacta de las cámaras, se rebajan $150.000 por concepto de servicio de internet.  De ser adjudicado la comisión sugiere que la insitución incorpore un ajuste presupuestario para subsanar dichas observaciones. </v>
          </cell>
          <cell r="T46">
            <v>0</v>
          </cell>
        </row>
        <row r="47">
          <cell r="D47" t="str">
            <v>56.075.940-1</v>
          </cell>
          <cell r="E47">
            <v>43</v>
          </cell>
          <cell r="F47">
            <v>0</v>
          </cell>
          <cell r="G47">
            <v>2015</v>
          </cell>
          <cell r="H47" t="str">
            <v>CAMARAS SANTA TERESA</v>
          </cell>
          <cell r="I47" t="str">
            <v xml:space="preserve">JUNTA VECINAL SANTA TERESA DE LOS ANDES </v>
          </cell>
          <cell r="J47" t="str">
            <v>RAFAEL ARMANDO UBEDA MICHELSEN</v>
          </cell>
          <cell r="K47" t="str">
            <v>RAFAEL ARMANDO UBEDA MICHELSEN</v>
          </cell>
          <cell r="L47" t="str">
            <v>Alto Hospicio</v>
          </cell>
          <cell r="M47">
            <v>0</v>
          </cell>
          <cell r="N47" t="str">
            <v>Intervención Situacional</v>
          </cell>
          <cell r="O47" t="str">
            <v>CÁMARAS</v>
          </cell>
          <cell r="P47">
            <v>0</v>
          </cell>
          <cell r="Q47">
            <v>0</v>
          </cell>
          <cell r="R47">
            <v>7996500</v>
          </cell>
          <cell r="S47" t="str">
            <v>Sin perjuicio del puntaje en la evaluación, existe mediana coherencia entre los objetivos y las actividades, no incorporan curriculum de los ejecutores, No logra especificar con claridad la ubicación exacta de las cámaras, se rebajan $150.000 por concepto de servicio de internet, no detalla el punto de operación de los equipos.  De ser adjudicado la comisión sugiere que la insitución incorpore un ajuste presupuestario para subsanar dichas observaciones.   Se descuentan 7 puntos por rendición.</v>
          </cell>
          <cell r="T47">
            <v>0</v>
          </cell>
        </row>
        <row r="48">
          <cell r="D48" t="str">
            <v>65.004.897-0</v>
          </cell>
          <cell r="E48">
            <v>44</v>
          </cell>
          <cell r="F48">
            <v>0</v>
          </cell>
          <cell r="G48">
            <v>2015</v>
          </cell>
          <cell r="H48" t="str">
            <v>CAMARAS VILLA VISTA AL MAR</v>
          </cell>
          <cell r="I48" t="str">
            <v>JUNTA DE VECINOS  VILLA VISTA AL MAR</v>
          </cell>
          <cell r="J48" t="str">
            <v>DORA HORTENCIA NOVOA PEÑA</v>
          </cell>
          <cell r="K48" t="str">
            <v>SARA ALEJANDRA BLAS CORIZA</v>
          </cell>
          <cell r="L48" t="str">
            <v>Alto Hospicio</v>
          </cell>
          <cell r="M48">
            <v>0</v>
          </cell>
          <cell r="N48" t="str">
            <v>Intervención Situacional</v>
          </cell>
          <cell r="O48" t="str">
            <v>CÁMARAS</v>
          </cell>
          <cell r="P48">
            <v>0</v>
          </cell>
          <cell r="Q48">
            <v>0</v>
          </cell>
          <cell r="R48">
            <v>7996500</v>
          </cell>
          <cell r="S48" t="str">
            <v>Sin perjuicio del puntaje en la evaluación, existe mediana coherencia entre los objetivos y las actividades, no incorporan curriculum de los ejecutores, No logra especificar con claridad la ubicación exacta de las cámaras, se rebajan $150.000 por concepto de servicio de internet, no detalla el punto de operación de los equipos.  De ser adjudicado la comisión sugiere que la insitución incorpore un ajuste presupuestario para subsanar dichas observaciones.   Se descuentan 7 puntos por rendición.</v>
          </cell>
          <cell r="T48">
            <v>0</v>
          </cell>
        </row>
        <row r="49">
          <cell r="D49" t="str">
            <v>65.070.908-k</v>
          </cell>
          <cell r="E49">
            <v>47</v>
          </cell>
          <cell r="F49">
            <v>0</v>
          </cell>
          <cell r="G49">
            <v>2015</v>
          </cell>
          <cell r="H49" t="str">
            <v>CAMARAS SAN LORENZO</v>
          </cell>
          <cell r="I49" t="str">
            <v xml:space="preserve">JUNTA DE VECINOS SAN LORENZO DE TARAPACÁ </v>
          </cell>
          <cell r="J49" t="str">
            <v>DORA HORTENCIA NOVOA PEÑA</v>
          </cell>
          <cell r="K49" t="str">
            <v>DORA HORTENCIA NOVOA PEÑA</v>
          </cell>
          <cell r="L49" t="str">
            <v>Alto Hospicio</v>
          </cell>
          <cell r="M49">
            <v>0</v>
          </cell>
          <cell r="N49" t="str">
            <v>Intervención Situacional</v>
          </cell>
          <cell r="O49" t="str">
            <v>CÁMARAS</v>
          </cell>
          <cell r="P49">
            <v>0</v>
          </cell>
          <cell r="Q49">
            <v>0</v>
          </cell>
          <cell r="R49">
            <v>7996500</v>
          </cell>
          <cell r="S49" t="str">
            <v>SIN OBSERVACIONES</v>
          </cell>
          <cell r="T49">
            <v>0</v>
          </cell>
        </row>
        <row r="50">
          <cell r="D50" t="str">
            <v>65.040.703-2</v>
          </cell>
          <cell r="E50">
            <v>5</v>
          </cell>
          <cell r="F50">
            <v>0</v>
          </cell>
          <cell r="G50">
            <v>2015</v>
          </cell>
          <cell r="H50" t="str">
            <v>ADQUISICIÓN Y CAPACITACIÓN EN PRIMEROS AUXILIOS Y EXTINCIÓN DE INCENDIOS PARA LA JUNTA DE VECINOS CALETA CARAMUCHO</v>
          </cell>
          <cell r="I50" t="str">
            <v>JUNTA DE VECINOS REINALDO ORELLANA</v>
          </cell>
          <cell r="J50" t="str">
            <v xml:space="preserve">SUSANA DEL CARMEN VALDÉS LÓPEZ </v>
          </cell>
          <cell r="K50" t="str">
            <v>SUSANA DEL CARMEN VALDEZ LOPEZ</v>
          </cell>
          <cell r="L50" t="str">
            <v>Iquique</v>
          </cell>
          <cell r="M50">
            <v>0</v>
          </cell>
          <cell r="N50" t="str">
            <v>PSICOSOCIAL</v>
          </cell>
          <cell r="O50" t="str">
            <v>CONVIVENCIA COMUNITARIA</v>
          </cell>
          <cell r="P50">
            <v>0</v>
          </cell>
          <cell r="Q50">
            <v>0</v>
          </cell>
          <cell r="R50">
            <v>5846190</v>
          </cell>
          <cell r="S50" t="str">
            <v>Montos de difusión e imprevistos superan los porcentajes establecidos por el concurso de Seguridad; falta 1 cotización del equipo extintor y una del coffe break. Se rebaja $23.071 del mismo ítem.</v>
          </cell>
          <cell r="T50">
            <v>0</v>
          </cell>
        </row>
        <row r="51">
          <cell r="D51" t="str">
            <v>65.622.730-3</v>
          </cell>
          <cell r="E51">
            <v>6</v>
          </cell>
          <cell r="F51">
            <v>0</v>
          </cell>
          <cell r="G51">
            <v>2015</v>
          </cell>
          <cell r="H51" t="str">
            <v>ADQUISICIÓN Y CAPACITACIÓN EN PRIMEROS AUXILIOS Y EXTINCIÓN DE INCENDIOS PARA LA JUNTA DE VECINOS CALETA RIO SECO</v>
          </cell>
          <cell r="I51" t="str">
            <v>JUNTA DE VECINOS RIO SECO</v>
          </cell>
          <cell r="J51" t="str">
            <v xml:space="preserve">HÉCTOR GUZMÁN ARAYA </v>
          </cell>
          <cell r="K51" t="str">
            <v>no presenta ejecutor</v>
          </cell>
          <cell r="L51" t="str">
            <v>Iquique</v>
          </cell>
          <cell r="M51">
            <v>0</v>
          </cell>
          <cell r="N51" t="str">
            <v>PSICOSOCIAL</v>
          </cell>
          <cell r="O51" t="str">
            <v>CONVIVENCIA COMUNITARIA</v>
          </cell>
          <cell r="P51">
            <v>0</v>
          </cell>
          <cell r="Q51">
            <v>0</v>
          </cell>
          <cell r="R51">
            <v>5846190</v>
          </cell>
          <cell r="S51" t="str">
            <v>Montos de difusión e imprevistos superan los porcentajes establecidos por el concurso de Seguridad; falta 1 cotización del equipo extintor y una del coffe break.  Se rebaja $23.071 del mismo ítem.  Debe presentar ejecutor del proyecto</v>
          </cell>
          <cell r="T51">
            <v>0</v>
          </cell>
        </row>
        <row r="52">
          <cell r="D52" t="str">
            <v>65.049.370-2</v>
          </cell>
          <cell r="E52">
            <v>9</v>
          </cell>
          <cell r="F52">
            <v>0</v>
          </cell>
          <cell r="G52">
            <v>2015</v>
          </cell>
          <cell r="H52" t="str">
            <v>LIDERAZGO CIUDADANO, PARA SUPERAR LA VICTIMIZACIÓN Y VULNERABILIDAD DE TODOS Y TODAS EN EL BARRIO</v>
          </cell>
          <cell r="I52" t="str">
            <v>UNION COMUNAL SIGLO XXI</v>
          </cell>
          <cell r="J52" t="str">
            <v>MARIO MUÑOZ RISSO</v>
          </cell>
          <cell r="K52" t="str">
            <v xml:space="preserve">MÓNICA BOLÍVAR BARRIGA </v>
          </cell>
          <cell r="L52" t="str">
            <v>Iquique</v>
          </cell>
          <cell r="M52">
            <v>0</v>
          </cell>
          <cell r="N52" t="str">
            <v>PSICOSOCIAL</v>
          </cell>
          <cell r="O52" t="str">
            <v>CONVIVENCIA COMUNITARIA</v>
          </cell>
          <cell r="P52">
            <v>0</v>
          </cell>
          <cell r="Q52">
            <v>0</v>
          </cell>
          <cell r="R52">
            <v>5443606</v>
          </cell>
          <cell r="S52" t="str">
            <v>SIN OBSERVACIONES</v>
          </cell>
          <cell r="T52">
            <v>0</v>
          </cell>
        </row>
        <row r="53">
          <cell r="D53" t="str">
            <v>65.049.370-2</v>
          </cell>
          <cell r="E53">
            <v>10</v>
          </cell>
          <cell r="F53">
            <v>0</v>
          </cell>
          <cell r="G53">
            <v>2015</v>
          </cell>
          <cell r="H53" t="str">
            <v>EDUACIÓN INTEGRAL EN PREVENCIÓN PARA LA VIOLENCIA ESCOLAR(COLEGIO DE LENGUAJE Y/O ESCOLARES, PADRES Y PROFESORES)</v>
          </cell>
          <cell r="I53" t="str">
            <v>UNION COMUNAL SIGLO XXI</v>
          </cell>
          <cell r="J53" t="str">
            <v>MARIO MUÑOZ RISSO</v>
          </cell>
          <cell r="K53" t="str">
            <v>RODOLFO SILVA SANSBERRO</v>
          </cell>
          <cell r="L53" t="str">
            <v>Iquique</v>
          </cell>
          <cell r="M53">
            <v>0</v>
          </cell>
          <cell r="N53" t="str">
            <v>PSICOSOCIAL</v>
          </cell>
          <cell r="O53" t="str">
            <v>PSICOSOCIAL</v>
          </cell>
          <cell r="P53">
            <v>0</v>
          </cell>
          <cell r="Q53">
            <v>0</v>
          </cell>
          <cell r="R53">
            <v>9784406</v>
          </cell>
          <cell r="S53" t="str">
            <v>SIN OBSERVACIONES</v>
          </cell>
          <cell r="T53">
            <v>0</v>
          </cell>
        </row>
        <row r="54">
          <cell r="D54" t="str">
            <v>65.420.090-4</v>
          </cell>
          <cell r="E54">
            <v>46</v>
          </cell>
          <cell r="F54">
            <v>0</v>
          </cell>
          <cell r="G54">
            <v>2015</v>
          </cell>
          <cell r="H54" t="str">
            <v>CAMARAS VISTA AL MAR</v>
          </cell>
          <cell r="I54" t="str">
            <v>JUNTA DE VECINOS VISTA AL MAR</v>
          </cell>
          <cell r="J54" t="str">
            <v>NOLFA DEL CARMEN SOTO CASTILLO</v>
          </cell>
          <cell r="K54" t="str">
            <v>NOLFA DEL CARMEN SOTO CASTILLO</v>
          </cell>
          <cell r="L54" t="str">
            <v>Alto Hospicio</v>
          </cell>
          <cell r="M54">
            <v>0</v>
          </cell>
          <cell r="N54" t="str">
            <v>Intervención Situacional</v>
          </cell>
          <cell r="O54" t="str">
            <v>CÁMARAS</v>
          </cell>
          <cell r="P54">
            <v>0</v>
          </cell>
          <cell r="Q54">
            <v>0</v>
          </cell>
          <cell r="R54">
            <v>7996500</v>
          </cell>
          <cell r="S54" t="str">
            <v>EN EL ANEXO N°9, DONDE PREGUNTA POR LA CERTIFICACIÓN DEL INSTALADOR, APARECE QUE ESTÁ EN PROCESO DE IMPLEMENTACIÓN, SEGÚN NORMA ISO 9001:2008; NO EXISTE CERTIFICADO QUE COMPROMETA LA CONEXIÓN A LA MUNICIPALIDAD O CARABINEROS.</v>
          </cell>
          <cell r="T54">
            <v>0</v>
          </cell>
        </row>
        <row r="55">
          <cell r="D55" t="str">
            <v>65.070.908-k</v>
          </cell>
          <cell r="E55">
            <v>49</v>
          </cell>
          <cell r="F55">
            <v>0</v>
          </cell>
          <cell r="G55">
            <v>2015</v>
          </cell>
          <cell r="H55" t="str">
            <v>ALARMAS SAN LORENZO</v>
          </cell>
          <cell r="I55" t="str">
            <v xml:space="preserve">JUNTA DE VECINOS SAN LORENZO DE TARAPACÁ </v>
          </cell>
          <cell r="J55" t="str">
            <v>MARIO MUÑOZ RISSO</v>
          </cell>
          <cell r="K55" t="str">
            <v>SANDRA DEL CARMEN CASTILLO CODELIA</v>
          </cell>
          <cell r="L55" t="str">
            <v>Iquique</v>
          </cell>
          <cell r="M55">
            <v>0</v>
          </cell>
          <cell r="N55" t="str">
            <v>Intervención Situacional</v>
          </cell>
          <cell r="O55" t="str">
            <v>ALARMAS</v>
          </cell>
          <cell r="P55">
            <v>0</v>
          </cell>
          <cell r="Q55">
            <v>0</v>
          </cell>
          <cell r="R55">
            <v>7902000</v>
          </cell>
          <cell r="S55" t="str">
            <v xml:space="preserve">No detallan el financiamieno de la instalación. No adjunta CV del relator. No adjunta cotización por ss. De Inauguración. Aparecen 500 beneficiarios y 500 viviendas a intervenir. Anexo N°11 incorpora antecedentes de otro proyecto. </v>
          </cell>
          <cell r="T55">
            <v>0</v>
          </cell>
        </row>
        <row r="56">
          <cell r="D56" t="str">
            <v>74.814.600-8</v>
          </cell>
          <cell r="E56">
            <v>31</v>
          </cell>
          <cell r="F56">
            <v>0</v>
          </cell>
          <cell r="G56">
            <v>2015</v>
          </cell>
          <cell r="H56" t="str">
            <v>CAMARAS URBINAS 1</v>
          </cell>
          <cell r="I56" t="str">
            <v>JUNTA VECINAL N° 43 URBINAS 1</v>
          </cell>
          <cell r="J56" t="str">
            <v>SILVIA DEL CARMEN PÉREZ AQUIVEQUI</v>
          </cell>
          <cell r="K56" t="str">
            <v>SILVIA DEL CARMEN PÉREZ AQUIVEQUI</v>
          </cell>
          <cell r="L56" t="str">
            <v>Alto Hospicio</v>
          </cell>
          <cell r="M56">
            <v>0</v>
          </cell>
          <cell r="N56" t="str">
            <v>Intervención Situacional</v>
          </cell>
          <cell r="O56" t="str">
            <v>CÁMARAS</v>
          </cell>
          <cell r="P56">
            <v>0</v>
          </cell>
          <cell r="Q56">
            <v>0</v>
          </cell>
          <cell r="R56">
            <v>7996500</v>
          </cell>
          <cell r="S56" t="str">
            <v>Sin perjuicio del puntaje y el monto sugeridos en la evaluación, la comisión indica que de ser adjudicado el proyecto,  la institución deberia indicar cuando se implementara el software de reconocimiento de patentes que compromete en el objetivo general de la iniciativa.</v>
          </cell>
          <cell r="T56">
            <v>0</v>
          </cell>
        </row>
        <row r="57">
          <cell r="D57" t="str">
            <v>72.601.900-2</v>
          </cell>
          <cell r="E57">
            <v>59</v>
          </cell>
          <cell r="F57">
            <v>0</v>
          </cell>
          <cell r="G57">
            <v>2015</v>
          </cell>
          <cell r="H57" t="str">
            <v>CAMARAS JUNTA DE VECINOS LIBERTAD</v>
          </cell>
          <cell r="I57" t="str">
            <v>JUNTA VECINAL LIBERTAD</v>
          </cell>
          <cell r="J57" t="str">
            <v xml:space="preserve">ROSA DEL CARMEN HENRIQUEZ CORTES </v>
          </cell>
          <cell r="K57" t="str">
            <v xml:space="preserve">ROSA DEL CARMEN HENRIQUEZ CORTES </v>
          </cell>
          <cell r="L57" t="str">
            <v>Alto Hospicio</v>
          </cell>
          <cell r="M57">
            <v>0</v>
          </cell>
          <cell r="N57" t="str">
            <v>Intervención Situacional</v>
          </cell>
          <cell r="O57" t="str">
            <v>CÁMARAS</v>
          </cell>
          <cell r="P57">
            <v>0</v>
          </cell>
          <cell r="Q57">
            <v>0</v>
          </cell>
          <cell r="R57">
            <v>7996500</v>
          </cell>
          <cell r="S57" t="str">
            <v xml:space="preserve">Sin perjuicio del puntaje en la evaluación, existe mediana coherencia entre los objetivos y las actividades, no incorporan curriculum de los ejecutores, No logra especificar con claridad la ubicación exacta de las cámaras, se rebajan $150.000 por concepto de servicio de internet.  De ser adjudicado la comisión sugiere que la insitución incorpore un ajuste presupuestario para subsanar dichas observaciones. </v>
          </cell>
          <cell r="T57">
            <v>0</v>
          </cell>
        </row>
        <row r="58">
          <cell r="D58" t="str">
            <v>65.085.401-2</v>
          </cell>
          <cell r="E58">
            <v>73</v>
          </cell>
          <cell r="F58">
            <v>0</v>
          </cell>
          <cell r="G58">
            <v>2015</v>
          </cell>
          <cell r="H58" t="str">
            <v>JUNTOS DERROTAMOS A LA DELINCUENCIA</v>
          </cell>
          <cell r="I58" t="str">
            <v>JUNTA DE VECINOS JARDINES DEL DESIERTO</v>
          </cell>
          <cell r="J58" t="str">
            <v>JEANNETTE DEL CARMEN MALDONADO VASQUEZ</v>
          </cell>
          <cell r="K58" t="str">
            <v>JULIA DE ASIS SANTANA VELASQUEZ</v>
          </cell>
          <cell r="L58" t="str">
            <v>Alto Hospicio</v>
          </cell>
          <cell r="M58">
            <v>0</v>
          </cell>
          <cell r="N58" t="str">
            <v>Intervención Situacional</v>
          </cell>
          <cell r="O58" t="str">
            <v>ALARMAS</v>
          </cell>
          <cell r="P58">
            <v>0</v>
          </cell>
          <cell r="Q58">
            <v>0</v>
          </cell>
          <cell r="R58">
            <v>4981130</v>
          </cell>
          <cell r="S58" t="str">
            <v>SIN OBSERVACIONES</v>
          </cell>
          <cell r="T58">
            <v>0</v>
          </cell>
        </row>
        <row r="59">
          <cell r="D59" t="str">
            <v>65.104.278-K</v>
          </cell>
          <cell r="E59">
            <v>74</v>
          </cell>
          <cell r="F59">
            <v>0</v>
          </cell>
          <cell r="G59">
            <v>2015</v>
          </cell>
          <cell r="H59" t="str">
            <v>CON ALARMAS MAS SEGUROS EN CHIPANA SUR</v>
          </cell>
          <cell r="I59" t="str">
            <v>JUNTA DE VECINOS CHIPANA SUR N° 56</v>
          </cell>
          <cell r="J59" t="str">
            <v>MARIA ESQUER VALENCIA</v>
          </cell>
          <cell r="K59" t="str">
            <v>MARIA ESQUER VALENCIA</v>
          </cell>
          <cell r="L59" t="str">
            <v>Iquique</v>
          </cell>
          <cell r="M59">
            <v>0</v>
          </cell>
          <cell r="N59" t="str">
            <v>Intervención Situacional</v>
          </cell>
          <cell r="O59" t="str">
            <v>ALARMAS</v>
          </cell>
          <cell r="P59">
            <v>0</v>
          </cell>
          <cell r="Q59">
            <v>0</v>
          </cell>
          <cell r="R59">
            <v>3878000</v>
          </cell>
          <cell r="S59" t="str">
            <v>SIN OBSERVACIONES</v>
          </cell>
          <cell r="T59">
            <v>0</v>
          </cell>
        </row>
        <row r="60">
          <cell r="D60" t="str">
            <v>65.466.890-6</v>
          </cell>
          <cell r="E60">
            <v>53</v>
          </cell>
          <cell r="F60">
            <v>0</v>
          </cell>
          <cell r="G60">
            <v>2015</v>
          </cell>
          <cell r="H60" t="str">
            <v>ALARMAS 16 DE DICIEMBRE</v>
          </cell>
          <cell r="I60" t="str">
            <v>JUNTA DE VECINOS 16 DE DICIEMBRE</v>
          </cell>
          <cell r="J60" t="str">
            <v>MARIA ESQUER VALENCIA</v>
          </cell>
          <cell r="K60" t="str">
            <v>ELIANA DE LAS MERCEDES DROGUETT ELIZONDO</v>
          </cell>
          <cell r="L60" t="str">
            <v>Alto Hospicio</v>
          </cell>
          <cell r="M60">
            <v>0</v>
          </cell>
          <cell r="N60" t="str">
            <v>Intervención Situacional</v>
          </cell>
          <cell r="O60" t="str">
            <v>ALARMAS</v>
          </cell>
          <cell r="P60">
            <v>0</v>
          </cell>
          <cell r="Q60">
            <v>0</v>
          </cell>
          <cell r="R60">
            <v>7907000</v>
          </cell>
          <cell r="S60" t="str">
            <v>Proyecto no presenta curriculum del monitor del taller</v>
          </cell>
          <cell r="T60">
            <v>0</v>
          </cell>
        </row>
        <row r="61">
          <cell r="D61" t="str">
            <v>65.077.979-7</v>
          </cell>
          <cell r="E61">
            <v>1</v>
          </cell>
          <cell r="F61">
            <v>0</v>
          </cell>
          <cell r="G61">
            <v>2015</v>
          </cell>
          <cell r="H61" t="str">
            <v>SEMBRANDO FUTURO</v>
          </cell>
          <cell r="I61" t="str">
            <v>APEDI CHILE</v>
          </cell>
          <cell r="J61" t="str">
            <v xml:space="preserve">ISABEL ELENA CUADRO VALDÉS </v>
          </cell>
          <cell r="K61" t="str">
            <v>ISABEL ELENA CUADRO VALDEZ</v>
          </cell>
          <cell r="L61" t="str">
            <v>Iquique</v>
          </cell>
          <cell r="M61">
            <v>0</v>
          </cell>
          <cell r="N61" t="str">
            <v>PSICOSOCIAL</v>
          </cell>
          <cell r="O61" t="str">
            <v>PREVENCION DE LA VIOLENCIA ESCOLAR</v>
          </cell>
          <cell r="P61">
            <v>0</v>
          </cell>
          <cell r="Q61">
            <v>0</v>
          </cell>
          <cell r="R61">
            <v>8531653</v>
          </cell>
          <cell r="S61" t="str">
            <v>Se rebajan $40.000 por existir un error en la estructura de costosSe descuentan 7 puntos por rendición.</v>
          </cell>
          <cell r="T61">
            <v>0</v>
          </cell>
        </row>
        <row r="62">
          <cell r="D62" t="str">
            <v>65.035.425-7</v>
          </cell>
          <cell r="E62">
            <v>15</v>
          </cell>
          <cell r="F62">
            <v>0</v>
          </cell>
          <cell r="G62">
            <v>2015</v>
          </cell>
          <cell r="H62" t="str">
            <v>COMPROMETIDOS ERRADICAMOS LA DELINCUENCIA</v>
          </cell>
          <cell r="I62" t="str">
            <v>JUNTA DE VECINOS DOLORES N°34</v>
          </cell>
          <cell r="J62" t="str">
            <v>LUIS ROCCO MILLA</v>
          </cell>
          <cell r="K62" t="str">
            <v>LUIS ROCCO MILLA</v>
          </cell>
          <cell r="L62" t="str">
            <v>Iquique</v>
          </cell>
          <cell r="M62">
            <v>0</v>
          </cell>
          <cell r="N62" t="str">
            <v>Intervención Situacional</v>
          </cell>
          <cell r="O62" t="str">
            <v>ALARMAS</v>
          </cell>
          <cell r="P62">
            <v>0</v>
          </cell>
          <cell r="Q62">
            <v>0</v>
          </cell>
          <cell r="R62">
            <v>7906000</v>
          </cell>
          <cell r="S62" t="str">
            <v>No incorpora información estadistica que avale la problemática a intervenir. Incorpora un objetivo general poco claro, sin embargo justifica técnicamente la inversión.</v>
          </cell>
          <cell r="T62">
            <v>0</v>
          </cell>
        </row>
        <row r="63">
          <cell r="D63" t="str">
            <v>65.066.729-8</v>
          </cell>
          <cell r="E63">
            <v>23</v>
          </cell>
          <cell r="F63">
            <v>0</v>
          </cell>
          <cell r="G63">
            <v>2015</v>
          </cell>
          <cell r="H63" t="str">
            <v>PLAZA INCLUSIVA ALTO HOSPICIO</v>
          </cell>
          <cell r="I63" t="str">
            <v>CENTRO CULTURAL Y SOCIAL CIRCUITO NORTE</v>
          </cell>
          <cell r="J63" t="str">
            <v>ANDREA CECILIA BONARDD MORA</v>
          </cell>
          <cell r="K63" t="str">
            <v>ANDREA CECILIA BONARDD MORA</v>
          </cell>
          <cell r="L63" t="str">
            <v>Alto Hospicio</v>
          </cell>
          <cell r="M63">
            <v>0</v>
          </cell>
          <cell r="N63" t="str">
            <v>PREVENCIÓN SITUACIONAL</v>
          </cell>
          <cell r="O63" t="str">
            <v>RECUPERACION ESPACIOS PUBLICOS</v>
          </cell>
          <cell r="P63">
            <v>0</v>
          </cell>
          <cell r="Q63">
            <v>0</v>
          </cell>
          <cell r="R63">
            <v>9977065</v>
          </cell>
          <cell r="S63" t="str">
            <v>Se descuentan 7 puntos por rendición.</v>
          </cell>
          <cell r="T63">
            <v>0</v>
          </cell>
        </row>
        <row r="64">
          <cell r="D64" t="str">
            <v>65.091.311-6</v>
          </cell>
          <cell r="E64">
            <v>61</v>
          </cell>
          <cell r="F64">
            <v>0</v>
          </cell>
          <cell r="G64">
            <v>2015</v>
          </cell>
          <cell r="H64" t="str">
            <v>POBLACIÓN REINA MAR SEGURA CON CAMARAS</v>
          </cell>
          <cell r="I64" t="str">
            <v>JUNTA VECINAL REINA MAR</v>
          </cell>
          <cell r="J64" t="str">
            <v>JORGE RICARDO CARVAJAL ALVARADO</v>
          </cell>
          <cell r="K64" t="str">
            <v>JORGE RICARDO CARVAJAL ALVARADO</v>
          </cell>
          <cell r="L64" t="str">
            <v>IQUIQUE</v>
          </cell>
          <cell r="M64">
            <v>0</v>
          </cell>
          <cell r="N64" t="str">
            <v>Intervención Situacional</v>
          </cell>
          <cell r="O64" t="str">
            <v>CÁMARAS</v>
          </cell>
          <cell r="P64">
            <v>0</v>
          </cell>
          <cell r="Q64">
            <v>0</v>
          </cell>
          <cell r="R64">
            <v>8000000</v>
          </cell>
          <cell r="S64" t="str">
            <v>No se adjunta curriculum de ejecutor - En caso de ser adjudicado, se descuenta $4.000 del ítem de difusión, ya que excede el valor de la cotización más alta.  Se rebaja en $136.404, ya que también  excede el valor de la cotización más alta.  Por lo tanto el presente proyecto tiene un descuento total de $ 140.404</v>
          </cell>
          <cell r="T64">
            <v>0</v>
          </cell>
        </row>
        <row r="65">
          <cell r="D65" t="str">
            <v>74.814.800-0</v>
          </cell>
          <cell r="E65">
            <v>35</v>
          </cell>
          <cell r="F65">
            <v>0</v>
          </cell>
          <cell r="G65">
            <v>2015</v>
          </cell>
          <cell r="H65" t="str">
            <v>CAMARAS ZAPIGA II</v>
          </cell>
          <cell r="I65" t="str">
            <v>JUNTA VECINAL ZAPIGA II</v>
          </cell>
          <cell r="J65" t="str">
            <v>CECILIA HAYDE ECHIVURO GODOY</v>
          </cell>
          <cell r="K65" t="str">
            <v>CECILIA HAYDE ECHIVURO GODOY</v>
          </cell>
          <cell r="L65" t="str">
            <v>Alto Hospicio</v>
          </cell>
          <cell r="M65">
            <v>0</v>
          </cell>
          <cell r="N65" t="str">
            <v>Intervención Situacional</v>
          </cell>
          <cell r="O65" t="str">
            <v>CÁMARAS</v>
          </cell>
          <cell r="P65">
            <v>0</v>
          </cell>
          <cell r="Q65">
            <v>0</v>
          </cell>
          <cell r="R65">
            <v>7996500</v>
          </cell>
          <cell r="S65" t="str">
            <v xml:space="preserve">Sin perjuicio del puntaje en la evaluación, existe mediana coherencia entre los objetivos y las actividades, no incorporan curriculum de los ejecutores, No logra especificar con claridad la ubicación exacta de las cámaras, se rebajan $150.000 por concepto de servicio de internet.  De ser adjudicado la comisión sugiere que la insitución incorpore un ajuste presupuestario para subsanar dichas observaciones. </v>
          </cell>
          <cell r="T65">
            <v>0</v>
          </cell>
        </row>
        <row r="66">
          <cell r="D66" t="str">
            <v>65.042.092-6</v>
          </cell>
          <cell r="E66">
            <v>37</v>
          </cell>
          <cell r="F66">
            <v>0</v>
          </cell>
          <cell r="G66">
            <v>2015</v>
          </cell>
          <cell r="H66" t="str">
            <v>CAMARAS CONDOMINIO BICENTENARIO</v>
          </cell>
          <cell r="I66" t="str">
            <v>COMITÉ ADMINISTRATIVO DE COPROPIETARIOS DE CONDOMINIO BICENTENARIO ALTO HOSPICIO</v>
          </cell>
          <cell r="J66" t="str">
            <v>RAFAEL ENRIQUE ALVAREZ CASTRO</v>
          </cell>
          <cell r="K66" t="str">
            <v>RAFAEL ENRIQUE ALVAREZ CASTRO</v>
          </cell>
          <cell r="L66" t="str">
            <v>Alto Hospicio</v>
          </cell>
          <cell r="M66">
            <v>0</v>
          </cell>
          <cell r="N66" t="str">
            <v>Intervención Situacional</v>
          </cell>
          <cell r="O66" t="str">
            <v>CÁMARAS</v>
          </cell>
          <cell r="P66">
            <v>0</v>
          </cell>
          <cell r="Q66">
            <v>0</v>
          </cell>
          <cell r="R66">
            <v>7996500</v>
          </cell>
          <cell r="S66" t="str">
            <v>Sin perjuicio del puntaje en la evaluación, existe mediana coherencia entre los objetivos y las actividades, no incorporan curriculum de los ejecutores, No logra especificar con claridad la ubicación exacta de las cámaras, se rebajan $150.000 por concepto de servicio de internet, no detalla el punto de operación de los equipos.  De ser adjudicado la comisión sugiere que la insitución incorpore un ajuste presupuestario para subsanar dichas observaciones.   Se descuentan 7 puntos por rendición.</v>
          </cell>
          <cell r="T66">
            <v>0</v>
          </cell>
        </row>
        <row r="67">
          <cell r="D67" t="str">
            <v>65.004.897-0</v>
          </cell>
          <cell r="E67">
            <v>45</v>
          </cell>
          <cell r="F67">
            <v>0</v>
          </cell>
          <cell r="G67">
            <v>2015</v>
          </cell>
          <cell r="H67" t="str">
            <v>ALARMAS VILLA VISTA AL MAR</v>
          </cell>
          <cell r="I67" t="str">
            <v>JUNTA DE VECINOS VILLA VISTA AL MAR</v>
          </cell>
          <cell r="J67" t="str">
            <v>SARA ALEJANDRA BLAS CORIZA</v>
          </cell>
          <cell r="K67" t="str">
            <v>ALEJANDRA QUILAN HUENUPI</v>
          </cell>
          <cell r="L67" t="str">
            <v>Alto Hospicio</v>
          </cell>
          <cell r="M67">
            <v>0</v>
          </cell>
          <cell r="N67" t="str">
            <v>Intervención Situacional</v>
          </cell>
          <cell r="O67" t="str">
            <v>ALARMAS</v>
          </cell>
          <cell r="P67">
            <v>0</v>
          </cell>
          <cell r="Q67">
            <v>0</v>
          </cell>
          <cell r="R67">
            <v>7996500</v>
          </cell>
          <cell r="S67" t="str">
            <v xml:space="preserve">No detallan el financiamieno de la instalación. No adjunta CV del relator. No adjunta cotización por servicios de Inauguración. </v>
          </cell>
          <cell r="T67">
            <v>0</v>
          </cell>
        </row>
        <row r="68">
          <cell r="D68" t="str">
            <v>65.569.680-6</v>
          </cell>
          <cell r="E68">
            <v>33</v>
          </cell>
          <cell r="F68">
            <v>0</v>
          </cell>
          <cell r="G68">
            <v>2015</v>
          </cell>
          <cell r="H68" t="str">
            <v>CAMARAS CALICHE I</v>
          </cell>
          <cell r="I68" t="str">
            <v>JUNTA DE VECINOS N° 43 CALICHE 1</v>
          </cell>
          <cell r="J68" t="str">
            <v>MALVINA JARA ZAMBRANO</v>
          </cell>
          <cell r="K68" t="str">
            <v>MALVINA JARA ZAMBRANO</v>
          </cell>
          <cell r="L68" t="str">
            <v>Alto Hospicio</v>
          </cell>
          <cell r="M68">
            <v>0</v>
          </cell>
          <cell r="N68" t="str">
            <v>Intervención Situacional</v>
          </cell>
          <cell r="O68" t="str">
            <v>CÁMARAS</v>
          </cell>
          <cell r="P68">
            <v>0</v>
          </cell>
          <cell r="Q68">
            <v>0</v>
          </cell>
          <cell r="R68">
            <v>7996500</v>
          </cell>
          <cell r="S68" t="str">
            <v xml:space="preserve">Sin perjuicio del puntaje en la evaluación, existe mediana coherencia entre los objetivos y las actividades, no incorporan curriculum de los ejecutores, No logra especificar con claridad la ubicación exacta de las cámaras, se rebajan $150.000 por concepto de servicio de internet.  De ser adjudicado la comisión sugiere que la insitución incorpore un ajuste presupuestario para subsanar dichas observaciones. </v>
          </cell>
          <cell r="T68">
            <v>0</v>
          </cell>
        </row>
        <row r="69">
          <cell r="D69" t="str">
            <v>73.431.100-6</v>
          </cell>
          <cell r="E69">
            <v>40</v>
          </cell>
          <cell r="F69">
            <v>0</v>
          </cell>
          <cell r="G69">
            <v>2015</v>
          </cell>
          <cell r="H69" t="str">
            <v>CAMARAS 11 DE MARZO</v>
          </cell>
          <cell r="I69" t="str">
            <v xml:space="preserve">JUNTA DE VECINOS 11 DE MARZO </v>
          </cell>
          <cell r="J69" t="str">
            <v>MARIA NIEVES CONDORI RODRIGUEZ</v>
          </cell>
          <cell r="K69" t="str">
            <v>MARIA NIEVES CONDORI RODRIGUEZ</v>
          </cell>
          <cell r="L69" t="str">
            <v>Iquique</v>
          </cell>
          <cell r="M69">
            <v>0</v>
          </cell>
          <cell r="N69" t="str">
            <v>Intervención Situacional</v>
          </cell>
          <cell r="O69" t="str">
            <v>CÁMARAS</v>
          </cell>
          <cell r="P69">
            <v>0</v>
          </cell>
          <cell r="Q69">
            <v>0</v>
          </cell>
          <cell r="R69">
            <v>7996500</v>
          </cell>
          <cell r="S69" t="str">
            <v>Sin perjuicio del puntaje en la evaluación, existe mediana coherencia entre los objetivos y las actividades, no incorporan curriculum de los ejecutores, No logra especificar con claridad la ubicación exacta de las cámaras, se rebajan $150.000 por concepto de servicio de internet, no detalla el punto de operación de los equipos.  De ser adjudicado la comisión sugiere que la insitución incorpore un ajuste presupuestario para subsanar dichas observaciones.   Se descuentan 7 puntos por rendición.</v>
          </cell>
          <cell r="T69">
            <v>0</v>
          </cell>
        </row>
        <row r="70">
          <cell r="D70" t="str">
            <v>65.946.620-1</v>
          </cell>
          <cell r="E70">
            <v>71</v>
          </cell>
          <cell r="F70">
            <v>0</v>
          </cell>
          <cell r="G70">
            <v>2015</v>
          </cell>
          <cell r="H70" t="str">
            <v xml:space="preserve">UNIDOS Y ORGANIZADOS CON ALARMAS COMUNITARIAS </v>
          </cell>
          <cell r="I70" t="str">
            <v>JUNTA DE VECINOS DUNAS I N° 53</v>
          </cell>
          <cell r="J70" t="str">
            <v>AMERICA CHAVEZ</v>
          </cell>
          <cell r="K70" t="str">
            <v>AMERICA CHAVEZ</v>
          </cell>
          <cell r="L70" t="str">
            <v>Iquique</v>
          </cell>
          <cell r="M70">
            <v>0</v>
          </cell>
          <cell r="N70" t="str">
            <v>Intervención Situacional</v>
          </cell>
          <cell r="O70" t="str">
            <v>ALARMAS</v>
          </cell>
          <cell r="P70">
            <v>0</v>
          </cell>
          <cell r="Q70">
            <v>0</v>
          </cell>
          <cell r="R70">
            <v>7769300</v>
          </cell>
          <cell r="S70" t="str">
            <v>No incorpora información estadistica que avale la problemática a intervenir. Incorpora un objetivo general poco claro, sin embargo justifica técnicamente la inversión.   Se descuentan 7 puntos por rendición.</v>
          </cell>
          <cell r="T70">
            <v>0</v>
          </cell>
        </row>
        <row r="71">
          <cell r="D71" t="str">
            <v>56.077.080-4</v>
          </cell>
          <cell r="E71">
            <v>17</v>
          </cell>
          <cell r="F71">
            <v>0</v>
          </cell>
          <cell r="G71">
            <v>2015</v>
          </cell>
          <cell r="H71" t="str">
            <v>CON SEGURIDAD Y TRANQUILIDAD VIVIMOS EN NUESTRA COMUNIDAD</v>
          </cell>
          <cell r="I71" t="str">
            <v xml:space="preserve">CLUB DEPORTIVO SOCIAL CAUPOLICAN </v>
          </cell>
          <cell r="J71" t="str">
            <v>ESTRELLA DEL CARMEN</v>
          </cell>
          <cell r="K71" t="str">
            <v>ESTRELLA DEL CARMEN</v>
          </cell>
          <cell r="L71" t="str">
            <v>Iquique</v>
          </cell>
          <cell r="M71">
            <v>0</v>
          </cell>
          <cell r="N71" t="str">
            <v>Intervención Situacional</v>
          </cell>
          <cell r="O71" t="str">
            <v>ALARMAS</v>
          </cell>
          <cell r="P71">
            <v>0</v>
          </cell>
          <cell r="Q71">
            <v>0</v>
          </cell>
          <cell r="R71">
            <v>7960000</v>
          </cell>
          <cell r="S71" t="str">
            <v>No incorpora información cuantitativa, que avale situación sociodelictual.  Se descuentan 7 puntos por rendición.</v>
          </cell>
          <cell r="T71">
            <v>0</v>
          </cell>
        </row>
        <row r="72">
          <cell r="D72" t="str">
            <v>65.022.671-2</v>
          </cell>
          <cell r="E72">
            <v>54</v>
          </cell>
          <cell r="F72">
            <v>0</v>
          </cell>
          <cell r="G72">
            <v>2015</v>
          </cell>
          <cell r="H72" t="str">
            <v>CUIDANDO NUESTRO CABALLITO DE MAR CON CÁMARA DE SEGURIDAD</v>
          </cell>
          <cell r="I72" t="str">
            <v>JUNTA VECINAL TAMARUGAL II</v>
          </cell>
          <cell r="J72" t="str">
            <v>ILDA BURGOS SILVA</v>
          </cell>
          <cell r="K72" t="str">
            <v xml:space="preserve">ELIANA PAMELA VILLEGAS TINTE </v>
          </cell>
          <cell r="L72" t="str">
            <v>Iquique</v>
          </cell>
          <cell r="M72">
            <v>0</v>
          </cell>
          <cell r="N72" t="str">
            <v>Intervención Situacional</v>
          </cell>
          <cell r="O72" t="str">
            <v>CÁMARAS</v>
          </cell>
          <cell r="P72">
            <v>0</v>
          </cell>
          <cell r="Q72">
            <v>0</v>
          </cell>
          <cell r="R72">
            <v>8000000</v>
          </cell>
          <cell r="S72" t="str">
            <v>No se adjunta curriculum de ejecutor - En caso de ser adjudicado, se descuenta $4.000 del ítem de difusión, ya que excede el valor de la cotización más alta.  Se rebaja en $136.404, ya que también  excede el valor de la cotización más alta.  Por lo tanto el presente proyecto tiene un descuento total de $ 140.404</v>
          </cell>
          <cell r="T72">
            <v>0</v>
          </cell>
        </row>
        <row r="73">
          <cell r="D73" t="str">
            <v>65.559.390-K</v>
          </cell>
          <cell r="E73">
            <v>55</v>
          </cell>
          <cell r="F73">
            <v>0</v>
          </cell>
          <cell r="G73">
            <v>2015</v>
          </cell>
          <cell r="H73" t="str">
            <v>CAMARAS DE SEGURIDAD SECTOR PUEBLO NUEVO</v>
          </cell>
          <cell r="I73" t="str">
            <v>CENTRO DE MADRES PUEBLO NUEVO</v>
          </cell>
          <cell r="J73" t="str">
            <v xml:space="preserve">VIRGINIA DAVALOS POMAREDA </v>
          </cell>
          <cell r="K73" t="str">
            <v xml:space="preserve">VIRGINIA DAVALOS POMADERA </v>
          </cell>
          <cell r="L73" t="str">
            <v>Iquique</v>
          </cell>
          <cell r="M73">
            <v>0</v>
          </cell>
          <cell r="N73" t="str">
            <v>Intervención Situacional</v>
          </cell>
          <cell r="O73" t="str">
            <v>CÁMARAS</v>
          </cell>
          <cell r="P73">
            <v>0</v>
          </cell>
          <cell r="Q73">
            <v>0</v>
          </cell>
          <cell r="R73">
            <v>8000000</v>
          </cell>
          <cell r="S73" t="str">
            <v>No se adjunta curriculum de ejecutor - En caso de ser adjudicado, se descuenta $4.000 del ítem de difusión, ya que excede el valor de la cotización más alta.  Se rebaja en $136.404, ya que también  excede el valor de la cotización más alta.  Por lo tanto el presente proyecto tiene un descuento total de $ 140.404</v>
          </cell>
          <cell r="T73">
            <v>0</v>
          </cell>
        </row>
        <row r="74">
          <cell r="D74" t="str">
            <v>71.950.500-7</v>
          </cell>
          <cell r="E74">
            <v>62</v>
          </cell>
          <cell r="F74">
            <v>0</v>
          </cell>
          <cell r="G74">
            <v>2015</v>
          </cell>
          <cell r="H74" t="str">
            <v>MAS SEGURIDAD PARA LOS NIÑOS, MADRES Y VECINOS DEL JARDIN ANATIRI</v>
          </cell>
          <cell r="I74" t="str">
            <v>SINDICATO INTEREMPRESAS TRABAJADORES ZOFRI</v>
          </cell>
          <cell r="J74" t="str">
            <v>NELSON MONDACA IJALBA</v>
          </cell>
          <cell r="K74" t="str">
            <v>NELSON MONDACA IJALBA</v>
          </cell>
          <cell r="L74" t="str">
            <v>IQUIQUE</v>
          </cell>
          <cell r="M74">
            <v>0</v>
          </cell>
          <cell r="N74" t="str">
            <v>Intervención Situacional</v>
          </cell>
          <cell r="O74" t="str">
            <v>CÁMARAS</v>
          </cell>
          <cell r="P74">
            <v>0</v>
          </cell>
          <cell r="Q74">
            <v>0</v>
          </cell>
          <cell r="R74">
            <v>8000000</v>
          </cell>
          <cell r="S74" t="str">
            <v>No se adjunta curriculum de ejecutor - En caso de ser adjudicado, se descuenta $4.000 del ítem de difusión, ya que excede el valor de la cotización más alta.  Se rebaja en $136.404, ya que también  excede el valor de la cotización más alta.  Por lo tanto el presente proyecto tiene un descuento total de $ 140.404</v>
          </cell>
          <cell r="T74">
            <v>0</v>
          </cell>
        </row>
        <row r="75">
          <cell r="D75" t="str">
            <v>73.929.600-5</v>
          </cell>
          <cell r="E75">
            <v>63</v>
          </cell>
          <cell r="F75">
            <v>0</v>
          </cell>
          <cell r="G75">
            <v>2015</v>
          </cell>
          <cell r="H75" t="str">
            <v xml:space="preserve">CAMARA Y SEGURIDAD PARA REFUGIO DE NIÑOS EN LA HUELLA </v>
          </cell>
          <cell r="I75" t="str">
            <v xml:space="preserve">FUNDACIÓN NIÑOS EN LA HUELLA </v>
          </cell>
          <cell r="J75" t="str">
            <v>MARCOS SEGUNDO ROJAS PIZARRO</v>
          </cell>
          <cell r="K75" t="str">
            <v>PEDRO SEGUNDO TRUJILLO PEREZ</v>
          </cell>
          <cell r="L75" t="str">
            <v>IQUIQUE</v>
          </cell>
          <cell r="M75">
            <v>0</v>
          </cell>
          <cell r="N75" t="str">
            <v>Intervención Situacional</v>
          </cell>
          <cell r="O75" t="str">
            <v>CÁMARAS</v>
          </cell>
          <cell r="P75">
            <v>0</v>
          </cell>
          <cell r="Q75">
            <v>0</v>
          </cell>
          <cell r="R75">
            <v>8000000</v>
          </cell>
          <cell r="S75" t="str">
            <v>No se adjunta curriculum de ejecutor - En caso de ser adjudicado, se descuenta $4.000 del ítem de difusión, ya que excede el valor de la cotización más alta.  Se rebaja en $136.404, ya que también  excede el valor de la cotización más alta.  Por lo tanto el presente proyecto tiene un descuento total de $ 140.404</v>
          </cell>
          <cell r="T75">
            <v>0</v>
          </cell>
        </row>
        <row r="76">
          <cell r="D76" t="str">
            <v>65.054.786-1</v>
          </cell>
          <cell r="E76">
            <v>64</v>
          </cell>
          <cell r="F76">
            <v>0</v>
          </cell>
          <cell r="G76">
            <v>2015</v>
          </cell>
          <cell r="H76" t="str">
            <v xml:space="preserve">VILLA DEL SUR VIGILADA Y SEGURA CON CAMARA </v>
          </cell>
          <cell r="I76" t="str">
            <v xml:space="preserve">JUNTA DE VECINOS VILLA DEL SUR </v>
          </cell>
          <cell r="J76" t="str">
            <v>LUCIA DE LAS MERCEDES ZUÑIGA MARTINEZ</v>
          </cell>
          <cell r="K76" t="str">
            <v>ROSA ESTER TAPIA FLORES</v>
          </cell>
          <cell r="L76" t="str">
            <v>IQUIQUE</v>
          </cell>
          <cell r="M76">
            <v>0</v>
          </cell>
          <cell r="N76" t="str">
            <v>Intervención Situacional</v>
          </cell>
          <cell r="O76" t="str">
            <v>CÁMARAS</v>
          </cell>
          <cell r="P76">
            <v>0</v>
          </cell>
          <cell r="Q76">
            <v>0</v>
          </cell>
          <cell r="R76">
            <v>8000000</v>
          </cell>
          <cell r="S76" t="str">
            <v>No se adjunta curriculum de ejecutor - En caso de ser adjudicado, se descuenta $4.000 del ítem de difusión, ya que excede el valor de la cotización más alta.  Se rebaja en $136.404, ya que también  excede el valor de la cotización más alta.  Por lo tanto el presente proyecto tiene un descuento total de $ 140.404</v>
          </cell>
          <cell r="T76">
            <v>0</v>
          </cell>
        </row>
        <row r="77">
          <cell r="D77" t="str">
            <v>65.055.974-6</v>
          </cell>
          <cell r="E77">
            <v>81</v>
          </cell>
          <cell r="F77">
            <v>0</v>
          </cell>
          <cell r="G77">
            <v>2015</v>
          </cell>
          <cell r="H77" t="str">
            <v>PROYECTO CONTINUIDAD IMPLEMENTACIÓN VIGILANCIA CALETA RIQUELME, CIRCUITO CERRADO DE TELEVISIÓN</v>
          </cell>
          <cell r="I77" t="str">
            <v>CORPORACIÓN DE PESCADORES Y BUZOS ARTESANALES DE IQUIQUE</v>
          </cell>
          <cell r="J77" t="str">
            <v>JUAN ANTONIO DEMETRI ARAYA</v>
          </cell>
          <cell r="K77" t="str">
            <v>JUAN ANTONIO DEMETRI ARAYA</v>
          </cell>
          <cell r="L77" t="str">
            <v>Iquique</v>
          </cell>
          <cell r="M77">
            <v>0</v>
          </cell>
          <cell r="N77" t="str">
            <v>Intervención Situacional</v>
          </cell>
          <cell r="O77" t="str">
            <v>CÁMARAS</v>
          </cell>
          <cell r="P77">
            <v>0</v>
          </cell>
          <cell r="Q77">
            <v>0</v>
          </cell>
          <cell r="R77">
            <v>9999999</v>
          </cell>
          <cell r="S77" t="str">
            <v>El proyecto excede el monto máximo a solicitar, de ser adjudicado, la institución deberá incorporar ajuste presupuestario.  Se descuentan 7 puntos por rendición.</v>
          </cell>
          <cell r="T77">
            <v>0</v>
          </cell>
        </row>
        <row r="78">
          <cell r="D78" t="str">
            <v>65.032.490-0</v>
          </cell>
          <cell r="E78">
            <v>87</v>
          </cell>
          <cell r="F78">
            <v>0</v>
          </cell>
          <cell r="G78">
            <v>2015</v>
          </cell>
          <cell r="H78" t="str">
            <v>CONEXOS- CUADRANTES 1/3</v>
          </cell>
          <cell r="I78" t="str">
            <v xml:space="preserve">FUNDACIÓN JUVENTUD EMPRENDEDORA </v>
          </cell>
          <cell r="J78" t="str">
            <v>PABLO VASQUEZ SAAVEDRA</v>
          </cell>
          <cell r="K78" t="str">
            <v>KARLA GANDOLFO ARRIAGADA</v>
          </cell>
          <cell r="L78" t="str">
            <v>Iquique</v>
          </cell>
          <cell r="M78">
            <v>0</v>
          </cell>
          <cell r="N78" t="str">
            <v>PSICOSOCIAL</v>
          </cell>
          <cell r="O78" t="str">
            <v>PREVENCION DE LA VIOLENCIA ESCOLAR</v>
          </cell>
          <cell r="P78">
            <v>0</v>
          </cell>
          <cell r="Q78">
            <v>0</v>
          </cell>
          <cell r="R78">
            <v>12000000</v>
          </cell>
          <cell r="S78" t="str">
            <v>De ser adjudicado, la institución debera incorporar un ajuste de la fecha de inicio de ejecución al calendario escolar. Por ende existe inconsistencia entre la carta gantt propuesta y los antecedentes que se desprenden del mismo.</v>
          </cell>
          <cell r="T78">
            <v>0</v>
          </cell>
        </row>
        <row r="79">
          <cell r="D79" t="str">
            <v>65.054.402-1</v>
          </cell>
          <cell r="E79">
            <v>50</v>
          </cell>
          <cell r="F79">
            <v>0</v>
          </cell>
          <cell r="G79">
            <v>2015</v>
          </cell>
          <cell r="H79" t="str">
            <v>LECTOR DE PATENTE RAMOS GALLEGUILLOS</v>
          </cell>
          <cell r="I79" t="str">
            <v>JUNTA DE VECINOS RAMON GALLEGUILLOS  CASTILLO</v>
          </cell>
          <cell r="J79" t="str">
            <v>GUADALUPE CERDA BARRAZA</v>
          </cell>
          <cell r="K79" t="str">
            <v>GUADALUPE CERDA BARRAZA</v>
          </cell>
          <cell r="L79" t="str">
            <v>Alto Hospicio</v>
          </cell>
          <cell r="M79">
            <v>0</v>
          </cell>
          <cell r="N79" t="str">
            <v>SITUACIONAL</v>
          </cell>
          <cell r="O79" t="str">
            <v>LECTOR DE PATENTES</v>
          </cell>
          <cell r="P79">
            <v>0</v>
          </cell>
          <cell r="Q79">
            <v>0</v>
          </cell>
          <cell r="R79">
            <v>8000000</v>
          </cell>
          <cell r="S79" t="str">
            <v xml:space="preserve">Sin perjuicio del puntaje en la evaluación, existe mediana coherencia entre los objetivos y las actividades, no incorporan curriculum de los ejecutores, No logra especificar con claridad la ubicación exacta de las cámaras, se rebajan $150.000 por concepto de servicio de internet.  De ser adjudicado la comisión sugiere que la insitución incorpore un ajuste presupuestario para subsanar dichas observaciones. </v>
          </cell>
          <cell r="T79">
            <v>0</v>
          </cell>
        </row>
        <row r="80">
          <cell r="D80" t="str">
            <v>65.040.703-2</v>
          </cell>
          <cell r="E80">
            <v>2</v>
          </cell>
          <cell r="F80">
            <v>0</v>
          </cell>
          <cell r="G80">
            <v>2015</v>
          </cell>
          <cell r="H80" t="str">
            <v>ADQUISICIÓN Y CAPACITACIÓN EN EQUIPO RADIAL BANDA HF PARA LA JUNTA DE VECINOS REINALDO ORELLANA CALETA CARAMUCHO</v>
          </cell>
          <cell r="I80" t="str">
            <v>JUNTA DE VECINOS REINALDO ORELLANA</v>
          </cell>
          <cell r="J80" t="str">
            <v>SUSANA DEL CARMEN VALDEZ LOPEZ</v>
          </cell>
          <cell r="K80" t="str">
            <v>no presenta ejecutor</v>
          </cell>
          <cell r="L80" t="str">
            <v>Iquique</v>
          </cell>
          <cell r="M80">
            <v>0</v>
          </cell>
          <cell r="N80" t="str">
            <v>CONVIVENCIA COMUNITARIA</v>
          </cell>
          <cell r="O80" t="str">
            <v>PARTICIPACIÓN COMUNITARIA</v>
          </cell>
          <cell r="P80">
            <v>0</v>
          </cell>
          <cell r="Q80">
            <v>0</v>
          </cell>
          <cell r="R80">
            <v>5626420</v>
          </cell>
          <cell r="S80" t="str">
            <v>De ser adjudicado, debera ajustar la carta gantt, ya que el plazo indicado es reducido para la ejecucion del mismo.  Referido a los montos considerados por instalación, la comisión reitera que todo lo que corresponda a obra civil, debe ser considerado como aportes propios o de terceros, y solicita que ingresen carta de compromiso que la institución se hara cargo del costo de cualquier obra civil.  Existe un error en el detalle de inversión por la suma de $2.000, que se le rebajan para que se ajuste. Adicionalmente a lo anterior, deben incorporar el ejecutor.</v>
          </cell>
          <cell r="T80">
            <v>0</v>
          </cell>
        </row>
        <row r="81">
          <cell r="D81" t="str">
            <v>65.853.040-2</v>
          </cell>
          <cell r="E81">
            <v>3</v>
          </cell>
          <cell r="F81">
            <v>0</v>
          </cell>
          <cell r="G81">
            <v>2015</v>
          </cell>
          <cell r="H81" t="str">
            <v>ADQUISICIÓN Y CAPACITACIÓN EN EQUIPO RADIAL BANDA HF PARA LA JUNTA DE VECINOS CALETA CAÑAMO</v>
          </cell>
          <cell r="I81" t="str">
            <v>JUNTA DE VECINOS CALETA CAÑAMO</v>
          </cell>
          <cell r="J81" t="str">
            <v>LUISA ADELFA CERNA MIRANDA</v>
          </cell>
          <cell r="K81" t="str">
            <v>no presenta ejecutor</v>
          </cell>
          <cell r="L81" t="str">
            <v>Iquique</v>
          </cell>
          <cell r="M81">
            <v>0</v>
          </cell>
          <cell r="N81" t="str">
            <v>CONVIVENCIA COMUNITARIA</v>
          </cell>
          <cell r="O81" t="str">
            <v>PARTICIPACIÓN COMUNITARIA</v>
          </cell>
          <cell r="P81">
            <v>0</v>
          </cell>
          <cell r="Q81">
            <v>0</v>
          </cell>
          <cell r="R81">
            <v>5626420</v>
          </cell>
          <cell r="S81" t="str">
            <v>De ser adjudicado, debera ajustar la carta gantt, ya que el plazo indicado es reducido para la ejecucion del mismo.  Referido a los montos considerados por instalación, la comisión reitera que todo lo que corresponda a obra civil, debe ser considerado como aportes propios o de terceros, y solicita que ingresen carta de compromiso que la institución se hara cargo del costo de cualquier obra civil.  Existe un error en el detalle de inversión por la suma de $2.000, que se le rebajan para que se ajuste.  Adicionalmente a lo anterior, deben incorporar el ejecutor.</v>
          </cell>
          <cell r="T81">
            <v>0</v>
          </cell>
        </row>
        <row r="82">
          <cell r="D82" t="str">
            <v>65.622.730-3</v>
          </cell>
          <cell r="E82">
            <v>4</v>
          </cell>
          <cell r="F82">
            <v>0</v>
          </cell>
          <cell r="G82">
            <v>2015</v>
          </cell>
          <cell r="H82" t="str">
            <v>ADQUISICIÓN Y CAPACITACIÓN EN EQUIPO RADIAL BANDA HF PARA LA CALETA RIO SECO</v>
          </cell>
          <cell r="I82" t="str">
            <v>JUNTA DE VECINOS RIO SECO</v>
          </cell>
          <cell r="J82" t="str">
            <v xml:space="preserve">HÉCTOR GUZMÁN ARAYA </v>
          </cell>
          <cell r="K82" t="str">
            <v>no presenta ejecutor</v>
          </cell>
          <cell r="L82" t="str">
            <v>Iquique</v>
          </cell>
          <cell r="M82">
            <v>0</v>
          </cell>
          <cell r="N82" t="str">
            <v>CONVIVENCIA COMUNITARIA</v>
          </cell>
          <cell r="O82" t="str">
            <v>PARTICIPACIÓN COMUNITARIA</v>
          </cell>
          <cell r="P82">
            <v>0</v>
          </cell>
          <cell r="Q82">
            <v>0</v>
          </cell>
          <cell r="R82">
            <v>5626420</v>
          </cell>
          <cell r="S82" t="str">
            <v>De ser adjudicado, debera ajustar la carta gantt, ya que el plazo indicado es reducido para la ejecucion del mismo.  Referido a los montos considerados por instalación, la comisión reitera que todo lo que corresponda a obra civil, debe ser considerado como aportes propios o de terceros, y solicita que ingresen carta de compromiso que la institución se hara cargo del costo de cualquier obra civil.  Existe un error en el detalle de inversión por la suma de $2.000, que se le rebajan para que se ajuste.  Adicionalmente a lo anterior, deben incorporar el ejecutor.</v>
          </cell>
          <cell r="T82">
            <v>0</v>
          </cell>
        </row>
        <row r="83">
          <cell r="D83" t="str">
            <v>65.057.578-4</v>
          </cell>
          <cell r="E83">
            <v>19</v>
          </cell>
          <cell r="F83">
            <v>0</v>
          </cell>
          <cell r="G83">
            <v>2015</v>
          </cell>
          <cell r="H83" t="str">
            <v>PROTEGEMOS NUESTRA COMUNIDAD PARA VIVIR TRANQUILOS</v>
          </cell>
          <cell r="I83" t="str">
            <v>CLUB SOCIAL, CULTURAL Y DEPORTIVO A.G.A</v>
          </cell>
          <cell r="J83" t="str">
            <v>LITBETH CHAVEZ VIVEROS</v>
          </cell>
          <cell r="K83" t="str">
            <v>LITBETH CHAVEZ VIVEROS</v>
          </cell>
          <cell r="L83" t="str">
            <v>Alto Hospicio</v>
          </cell>
          <cell r="M83">
            <v>0</v>
          </cell>
          <cell r="N83" t="str">
            <v>Intervención Situacional</v>
          </cell>
          <cell r="O83" t="str">
            <v>CÁMARAS</v>
          </cell>
          <cell r="P83">
            <v>0</v>
          </cell>
          <cell r="Q83">
            <v>0</v>
          </cell>
          <cell r="R83">
            <v>7830000</v>
          </cell>
          <cell r="S83" t="str">
            <v>Si es adjudicado debe aclarar aporte propio en resumen indica $ 2.400.000 y el detalle es por $2.000.000.  No se señala ubicación de las cámaras.  Se descuentan 7 puntos por rendición.</v>
          </cell>
          <cell r="T83">
            <v>0</v>
          </cell>
        </row>
        <row r="84">
          <cell r="D84" t="str">
            <v>65.508.740-0</v>
          </cell>
          <cell r="E84">
            <v>57</v>
          </cell>
          <cell r="F84">
            <v>0</v>
          </cell>
          <cell r="G84">
            <v>2015</v>
          </cell>
          <cell r="H84" t="str">
            <v xml:space="preserve">PRIMERAS PIEDRAS III QUIERE HOGARES CON SEGURIDAD </v>
          </cell>
          <cell r="I84" t="str">
            <v>JUNTA DE VECINOS PRIMERAS PIEDRAS 3</v>
          </cell>
          <cell r="J84" t="str">
            <v>ADA CORTES SANTANDER</v>
          </cell>
          <cell r="K84" t="str">
            <v xml:space="preserve">ADA CORTES SANTANDER </v>
          </cell>
          <cell r="L84" t="str">
            <v>IQUIQUE</v>
          </cell>
          <cell r="M84">
            <v>0</v>
          </cell>
          <cell r="N84" t="str">
            <v>Intervención Situacional</v>
          </cell>
          <cell r="O84" t="str">
            <v>CÁMARAS</v>
          </cell>
          <cell r="P84">
            <v>0</v>
          </cell>
          <cell r="Q84">
            <v>0</v>
          </cell>
          <cell r="R84">
            <v>8000000</v>
          </cell>
          <cell r="S84" t="str">
            <v>No se adjunta curriculum de ejecutor - En caso de ser adjudicado, se descuenta $4.000 del ítem de difusión, ya que excede el valor de la cotización más alta.  Se rebaja en $136.404, ya que también  excede el valor de la cotización más alta.  Por lo tanto el presente proyecto tiene un descuento total de $ 140.404</v>
          </cell>
          <cell r="T84">
            <v>0</v>
          </cell>
        </row>
        <row r="85">
          <cell r="D85" t="str">
            <v>65.566.940-K</v>
          </cell>
          <cell r="E85">
            <v>18</v>
          </cell>
          <cell r="F85">
            <v>0</v>
          </cell>
          <cell r="G85">
            <v>2015</v>
          </cell>
          <cell r="H85" t="str">
            <v>CON ALARMAS COMUNITARIAS PROTEGEMOS NUESTROS VECINOS</v>
          </cell>
          <cell r="I85" t="str">
            <v xml:space="preserve">JUNTA DE VECINOS VILLA LAS ROSAS </v>
          </cell>
          <cell r="J85" t="str">
            <v>SOLANGE DEL ROSARIO WIRTH SANHUEZA</v>
          </cell>
          <cell r="K85" t="str">
            <v>SOLANGE DEL ROSARIO WIRTH SANHUEZA</v>
          </cell>
          <cell r="L85" t="str">
            <v>Iquique</v>
          </cell>
          <cell r="M85">
            <v>0</v>
          </cell>
          <cell r="N85" t="str">
            <v>Intervención Situacional</v>
          </cell>
          <cell r="O85" t="str">
            <v>ALARMAS</v>
          </cell>
          <cell r="P85">
            <v>0</v>
          </cell>
          <cell r="Q85">
            <v>0</v>
          </cell>
          <cell r="R85">
            <v>7990000</v>
          </cell>
          <cell r="S85" t="str">
            <v xml:space="preserve">El proyecto cubriría aquel sector que no fue intervenido en el proyecto financiado el año 2011. Se presentan diferencias entre el detalle de beneficiarios ej. 130 viviendas vs 100 familias vs 100 alarmas, 600 beneficiarios vs 620 beneficiarios directos. Según presupuesto y cotización deberían ser 130 viviendas. No presenta cartas de compromisos de la totalidad de las redes que se deben generar y que son indicadas en el punto 6.8 del formulario. La totalidad de las actividades de crograma no presentan descripción Actividades Descritas 8 vs Cronograma 11 actividades programadas.  </v>
          </cell>
          <cell r="T85">
            <v>0</v>
          </cell>
        </row>
        <row r="86">
          <cell r="D86" t="str">
            <v>65.466.890-6</v>
          </cell>
          <cell r="E86">
            <v>52</v>
          </cell>
          <cell r="F86">
            <v>0</v>
          </cell>
          <cell r="G86">
            <v>2015</v>
          </cell>
          <cell r="H86" t="str">
            <v>CAMARAS 16 DE DICIEMBRE</v>
          </cell>
          <cell r="I86" t="str">
            <v>JUNTA DE VECINOS 16 DE DICIEMBRE</v>
          </cell>
          <cell r="J86" t="str">
            <v>LEOPOLDO PATRICIO ARAYA BERHENS</v>
          </cell>
          <cell r="K86" t="str">
            <v>LEOPOLDO PATRICIO ARAYA BERHENS</v>
          </cell>
          <cell r="L86" t="str">
            <v>Alto Hospicio</v>
          </cell>
          <cell r="M86">
            <v>0</v>
          </cell>
          <cell r="N86" t="str">
            <v>Intervención Situacional</v>
          </cell>
          <cell r="O86" t="str">
            <v>CÁMARAS</v>
          </cell>
          <cell r="P86">
            <v>0</v>
          </cell>
          <cell r="Q86">
            <v>0</v>
          </cell>
          <cell r="R86">
            <v>7996500</v>
          </cell>
          <cell r="S86" t="str">
            <v xml:space="preserve">Sin perjuicio del puntaje en la evaluación, existe mediana coherencia entre los objetivos y las actividades, no incorporan curriculum de los ejecutores, No logra especificar con claridad la ubicación exacta de las cámaras, se rebajan $150.000 por concepto de servicio de internet.  De ser adjudicado la comisión sugiere que la insitución incorpore un ajuste presupuestario para subsanar dichas observaciones. </v>
          </cell>
          <cell r="T86">
            <v>0</v>
          </cell>
        </row>
        <row r="87">
          <cell r="D87" t="str">
            <v>65.670.720-8</v>
          </cell>
          <cell r="E87">
            <v>20</v>
          </cell>
          <cell r="F87">
            <v>0</v>
          </cell>
          <cell r="G87">
            <v>2015</v>
          </cell>
          <cell r="H87" t="str">
            <v>COMBATIMOS LA DELINCUENCIA CON ALARMAS COMUNITARIAS PARA PROTEGER A LOS VECINOS DEL SECTOR</v>
          </cell>
          <cell r="I87" t="str">
            <v>CLUB DEPORTIVO GABRIELA MISTRAL</v>
          </cell>
          <cell r="J87" t="str">
            <v>EDGARD RONALD REYES MUÑOZ</v>
          </cell>
          <cell r="K87" t="str">
            <v>EDGARD RONALD REYES MUÑOZ</v>
          </cell>
          <cell r="L87" t="str">
            <v>Iquique</v>
          </cell>
          <cell r="M87">
            <v>0</v>
          </cell>
          <cell r="N87" t="str">
            <v>Intervención Situacional</v>
          </cell>
          <cell r="O87" t="str">
            <v>ALARMAS</v>
          </cell>
          <cell r="P87">
            <v>0</v>
          </cell>
          <cell r="Q87">
            <v>0</v>
          </cell>
          <cell r="R87">
            <v>7960000</v>
          </cell>
          <cell r="S87" t="str">
            <v>No existe una total coherencia entre la cantidad total de beneficiarios, alarmas, casa, etc. Anexo 14 no presenta lista de asistentes a reunión informativa, por tanto de ser adjudicado, debe presentar el listado de asistentes a la reunión, donde autorizan la ejecución del proyecto. Ficha técnica indica a la empresa tecnologica la cual difiere de la indicada en cotización referencial. Suma total del presupuesto presenta error. Detalle de las inversión no incorpora monto. Cotización de coctel sin monto. punto 6.8 no se presenta respaldo de cartas de compromiso sobre entidades que han sido descritas en actividaes.  De ser adjudicado, la institución debe presentar un cambio de ítem, ya que presenta un error en la estructura de costo, el monto señalado en operación debe ser detallado en Inversión.  Se descuentan 7 puntos por rendición.</v>
          </cell>
          <cell r="T87">
            <v>0</v>
          </cell>
        </row>
        <row r="88">
          <cell r="D88" t="str">
            <v>65.062.725-3</v>
          </cell>
          <cell r="E88">
            <v>51</v>
          </cell>
          <cell r="F88">
            <v>0</v>
          </cell>
          <cell r="G88">
            <v>2015</v>
          </cell>
          <cell r="H88" t="str">
            <v>BULLING BASICA EN COLEGIO KRONOS</v>
          </cell>
          <cell r="I88" t="str">
            <v xml:space="preserve">CENTRO CULTURAL SOCIAL DEPORTIVO LIDERES </v>
          </cell>
          <cell r="J88" t="str">
            <v>DORIS ESTER CASTRO GODOY</v>
          </cell>
          <cell r="K88" t="str">
            <v>DORIS ESTER CASTRO GODOY</v>
          </cell>
          <cell r="L88" t="str">
            <v>Alto Hospicio</v>
          </cell>
          <cell r="M88">
            <v>0</v>
          </cell>
          <cell r="N88" t="str">
            <v>PSICOSOCIAL</v>
          </cell>
          <cell r="O88" t="str">
            <v>PREVENCION DE LA VIOLENCIA ESCOLAR</v>
          </cell>
          <cell r="P88">
            <v>0</v>
          </cell>
          <cell r="Q88">
            <v>0</v>
          </cell>
          <cell r="R88">
            <v>11960000</v>
          </cell>
          <cell r="S88" t="str">
            <v xml:space="preserve">En los antecedentes para definir problemática se hace referencia a "Antofagasta". Hay inconsistencia entre la cantidad y desglose de beneficiarios descritos en el proyecto. Las cartas que presenta el colegio indican tres proyectos diferentes no coinden con nombre de proyecto presentado.  El tema a tratar es una problematica que debe ser abordada y tratada a través del Ministerior de educación, ellos tambien tienen programas que desarrollan a nivel nacional y esta iniciativa no indica de que manera  de a a relacionar con dichos programas o como se complementa. No presentan cotización por el ítem difusión. </v>
          </cell>
          <cell r="T88">
            <v>0</v>
          </cell>
        </row>
        <row r="89">
          <cell r="D89" t="str">
            <v>65.441.990-6</v>
          </cell>
          <cell r="E89">
            <v>56</v>
          </cell>
          <cell r="F89">
            <v>0</v>
          </cell>
          <cell r="G89">
            <v>2015</v>
          </cell>
          <cell r="H89" t="str">
            <v xml:space="preserve">VECINOS DE LA POBLACIÓN DUNAS I NORTE SE CUIDAN CON CAMARAS DE SEGURIDAD </v>
          </cell>
          <cell r="I89" t="str">
            <v>JUNTA DE VECINO DUNAS I NORTE</v>
          </cell>
          <cell r="J89" t="str">
            <v>MARIA ANGELICA ESPEJO CALISAYA</v>
          </cell>
          <cell r="K89" t="str">
            <v xml:space="preserve">PEDRO HECTOR MUÑOZ </v>
          </cell>
          <cell r="L89" t="str">
            <v>IQUIQUE</v>
          </cell>
          <cell r="M89">
            <v>0</v>
          </cell>
          <cell r="N89" t="str">
            <v>Intervención Situacional</v>
          </cell>
          <cell r="O89" t="str">
            <v>CÁMARAS</v>
          </cell>
          <cell r="P89">
            <v>0</v>
          </cell>
          <cell r="Q89">
            <v>0</v>
          </cell>
          <cell r="R89">
            <v>8000000</v>
          </cell>
          <cell r="S89" t="str">
            <v>No se adjunta curriculum de ejecutor - En caso de ser adjudicado, se descuenta $4.000 del ítem de difusión, ya que excede el valor de la cotización más alta.  Se rebaja en $136.404, ya que también  excede el valor de la cotización más alta.  Por lo tanto el presente proyecto tiene un descuento total de $ 140.404</v>
          </cell>
          <cell r="T89">
            <v>0</v>
          </cell>
        </row>
        <row r="90">
          <cell r="D90" t="str">
            <v>74.408.100-9</v>
          </cell>
          <cell r="E90">
            <v>36</v>
          </cell>
          <cell r="F90">
            <v>0</v>
          </cell>
          <cell r="G90">
            <v>2015</v>
          </cell>
          <cell r="H90" t="str">
            <v>CAMARAS NUEVO IQUIQUE</v>
          </cell>
          <cell r="I90" t="str">
            <v>JUNTA DE VECINOS NUEVO IQUIQUE</v>
          </cell>
          <cell r="J90" t="str">
            <v>ISOLINA EUGENIA CAUTIN CAQUEO</v>
          </cell>
          <cell r="K90" t="str">
            <v>ISOLINA EUGENIA CAUTIN CAQUEO</v>
          </cell>
          <cell r="L90" t="str">
            <v>Iquique</v>
          </cell>
          <cell r="M90">
            <v>0</v>
          </cell>
          <cell r="N90" t="str">
            <v>Intervención Situacional</v>
          </cell>
          <cell r="O90" t="str">
            <v>CÁMARAS</v>
          </cell>
          <cell r="P90">
            <v>0</v>
          </cell>
          <cell r="Q90">
            <v>0</v>
          </cell>
          <cell r="R90">
            <v>7996500</v>
          </cell>
          <cell r="S90" t="str">
            <v>Sin perjuicio del puntaje en la evaluación, existe mediana coherencia entre los objetivos y las actividades, no incorporan curriculum de los ejecutores, No logra especificar con claridad la ubicación exacta de las cámaras, se rebajan $150.000 por concepto de servicio de internet, no detalla el punto de operación de los equipos.  De ser adjudicado la comisión sugiere que la insitución incorpore un ajuste presupuestario para subsanar dichas observaciones.   Se descuentan 7 puntos por rendición.</v>
          </cell>
          <cell r="T90">
            <v>0</v>
          </cell>
        </row>
        <row r="91">
          <cell r="D91" t="str">
            <v>65.829.780-5</v>
          </cell>
          <cell r="E91">
            <v>48</v>
          </cell>
          <cell r="F91">
            <v>0</v>
          </cell>
          <cell r="G91">
            <v>2015</v>
          </cell>
          <cell r="H91" t="str">
            <v xml:space="preserve">ILUMINANDO EL ENTORNO DE NUESTRO CESFAM SUR PARA PREVENIR SITUACIONES  INSEGURAS Y FAVORECER UN ENTORNO SEGURO Y AMIGABLE </v>
          </cell>
          <cell r="I91" t="str">
            <v xml:space="preserve">CONSEJO DE DESARROLLO CENTRO DE SALUD SECTOR SUR </v>
          </cell>
          <cell r="J91" t="str">
            <v>CECILIA DEL CARMEN PEREZ RAMIREZ</v>
          </cell>
          <cell r="K91" t="str">
            <v>CECILIA DEL CARMEN PEREZ RAMIREZ</v>
          </cell>
          <cell r="L91" t="str">
            <v>Iquique</v>
          </cell>
          <cell r="M91">
            <v>0</v>
          </cell>
          <cell r="N91" t="str">
            <v>Intervención Situacional</v>
          </cell>
          <cell r="O91" t="str">
            <v>ILUMINACIÓN</v>
          </cell>
          <cell r="P91">
            <v>0</v>
          </cell>
          <cell r="Q91">
            <v>0</v>
          </cell>
          <cell r="R91">
            <v>14990150</v>
          </cell>
          <cell r="S91" t="str">
            <v xml:space="preserve">De ser adjudicado, se debe incorporar un diagnóstico técnico del lugar a intervenir y cálculo lumínico, ya que la memoria técnica que presenta, no incorpora totalmente dichos datos.   Los proyectos Números: 48, 65, 67, 68, 69 comparte la misma información. </v>
          </cell>
          <cell r="T91">
            <v>0</v>
          </cell>
        </row>
        <row r="92">
          <cell r="D92" t="str">
            <v>65.456.110-9</v>
          </cell>
          <cell r="E92">
            <v>67</v>
          </cell>
          <cell r="F92">
            <v>0</v>
          </cell>
          <cell r="G92">
            <v>2015</v>
          </cell>
          <cell r="H92" t="str">
            <v xml:space="preserve">VILLA MAGISTERIO ILUMINADA Y SEGURA </v>
          </cell>
          <cell r="I92" t="str">
            <v>JUNTA VECINAL N° 34 VILLA MAGISTERIO</v>
          </cell>
          <cell r="J92" t="str">
            <v>JORGE WALDO CREIXELL ROJAS</v>
          </cell>
          <cell r="K92" t="str">
            <v>JORGE WALDO CREIXELL ROJAS</v>
          </cell>
          <cell r="L92" t="str">
            <v>IQUIQUE</v>
          </cell>
          <cell r="M92">
            <v>0</v>
          </cell>
          <cell r="N92" t="str">
            <v>Intervención Situacional</v>
          </cell>
          <cell r="O92" t="str">
            <v>ILUMINACIÓN</v>
          </cell>
          <cell r="P92">
            <v>0</v>
          </cell>
          <cell r="Q92">
            <v>0</v>
          </cell>
          <cell r="R92">
            <v>14880150</v>
          </cell>
          <cell r="S92" t="str">
            <v xml:space="preserve">De ser adjudicado, se debe incorporar un diagnóstico técnico del lugar a intervenir y cálculo lumínico, ya que la memoria técnica que presenta, no incorpora totalmente dichos datos.   Los proyectos Números: 48, 65, 67, 68, 69 comparte la misma información. </v>
          </cell>
          <cell r="T92">
            <v>0</v>
          </cell>
        </row>
        <row r="93">
          <cell r="D93" t="str">
            <v>65.054.786-1</v>
          </cell>
          <cell r="E93">
            <v>69</v>
          </cell>
          <cell r="F93">
            <v>0</v>
          </cell>
          <cell r="G93">
            <v>2015</v>
          </cell>
          <cell r="H93" t="str">
            <v>VILLA DEL SUR ILUMINADA Y SEGURA</v>
          </cell>
          <cell r="I93" t="str">
            <v xml:space="preserve">JUNTA DE VECINOS VILLA DEL SUR </v>
          </cell>
          <cell r="J93" t="str">
            <v>LUCIA DE LAS MERCEDES ZUÑIGA MARTINEZ</v>
          </cell>
          <cell r="K93" t="str">
            <v>LUCIA DE LAS MERCEDES ZUÑIGA MARTINEZ</v>
          </cell>
          <cell r="L93" t="str">
            <v>IQUIQUE</v>
          </cell>
          <cell r="M93">
            <v>0</v>
          </cell>
          <cell r="N93" t="str">
            <v>Intervención Situacional</v>
          </cell>
          <cell r="O93" t="str">
            <v>ILUMINACIÓN</v>
          </cell>
          <cell r="P93">
            <v>0</v>
          </cell>
          <cell r="Q93">
            <v>0</v>
          </cell>
          <cell r="R93">
            <v>14880150</v>
          </cell>
          <cell r="S93" t="str">
            <v xml:space="preserve">De ser adjudicado, se debe incorporar un diagnóstico técnico del lugar a intervenir y cálculo lumínico, ya que la memoria técnica que presenta, no incorpora totalmente dichos datos.   Los proyectos Números: 48, 65, 67, 68, 69 comparte la misma información. </v>
          </cell>
          <cell r="T93">
            <v>0</v>
          </cell>
        </row>
        <row r="94">
          <cell r="D94" t="str">
            <v>74.950.500-1</v>
          </cell>
          <cell r="E94">
            <v>21</v>
          </cell>
          <cell r="F94">
            <v>0</v>
          </cell>
          <cell r="G94">
            <v>2015</v>
          </cell>
          <cell r="H94" t="str">
            <v xml:space="preserve">JUNTA DE VECINOS BELLA VISTA SEGURA Y VIGILADA POR CAMARA </v>
          </cell>
          <cell r="I94" t="str">
            <v xml:space="preserve">JUNTA VECINAL BELLA VISTA </v>
          </cell>
          <cell r="J94" t="str">
            <v xml:space="preserve">ADRIANA DEL CARMEN ROJAS SEPULVEDA </v>
          </cell>
          <cell r="K94" t="str">
            <v>IRIS DEL ROSARIO GALLEGUILLOS SANDOVAL</v>
          </cell>
          <cell r="L94" t="str">
            <v>Iquique</v>
          </cell>
          <cell r="M94">
            <v>0</v>
          </cell>
          <cell r="N94" t="str">
            <v>Intervención Situacional</v>
          </cell>
          <cell r="O94" t="str">
            <v>CÁMARAS</v>
          </cell>
          <cell r="P94">
            <v>0</v>
          </cell>
          <cell r="Q94">
            <v>0</v>
          </cell>
          <cell r="R94">
            <v>8000000</v>
          </cell>
          <cell r="S94" t="str">
            <v>No se adjunta curriculum de ejecutor - En caso de ser adjudicado, se descuenta $4.000 del ítem de difusión, ya que excede el valor de la cotización más alta.  Se rebaja en $136.404, ya que también  excede el valor de la cotización más alta.  Por lo tanto el presente proyecto tiene un descuento total de $ 140.404</v>
          </cell>
          <cell r="T94">
            <v>0</v>
          </cell>
        </row>
        <row r="95">
          <cell r="D95" t="str">
            <v>75.963.010-6</v>
          </cell>
          <cell r="E95">
            <v>34</v>
          </cell>
          <cell r="F95">
            <v>0</v>
          </cell>
          <cell r="G95">
            <v>2015</v>
          </cell>
          <cell r="H95" t="str">
            <v xml:space="preserve">CAMARAS ALIANZA </v>
          </cell>
          <cell r="I95" t="str">
            <v>JUNTA DE VECINOS ALIANZA</v>
          </cell>
          <cell r="J95" t="str">
            <v>AGUSTIN PELAGIO AMAS PEREZ</v>
          </cell>
          <cell r="K95" t="str">
            <v>AGUSTIN PELAGIO AMAS PEREZ</v>
          </cell>
          <cell r="L95" t="str">
            <v>Alto Hospicio</v>
          </cell>
          <cell r="M95">
            <v>0</v>
          </cell>
          <cell r="N95" t="str">
            <v>Intervención Situacional</v>
          </cell>
          <cell r="O95" t="str">
            <v>CÁMARAS</v>
          </cell>
          <cell r="P95">
            <v>0</v>
          </cell>
          <cell r="Q95">
            <v>0</v>
          </cell>
          <cell r="R95">
            <v>7996500</v>
          </cell>
          <cell r="S95" t="str">
            <v xml:space="preserve">Sin perjuicio del puntaje en la evaluación, existe mediana coherencia entre los objetivos y las actividades, no incorporan curriculum de los ejecutores, No logra especificar con claridad la ubicación exacta de las cámaras, se rebajan $150.000 por concepto de servicio de internet.  De ser adjudicado la comisión sugiere que la insitución incorpore un ajuste presupuestario para subsanar dichas observaciones. </v>
          </cell>
          <cell r="T95">
            <v>0</v>
          </cell>
        </row>
        <row r="96">
          <cell r="D96" t="str">
            <v>65.049.188-2</v>
          </cell>
          <cell r="E96">
            <v>8</v>
          </cell>
          <cell r="F96">
            <v>0</v>
          </cell>
          <cell r="G96">
            <v>2015</v>
          </cell>
          <cell r="H96" t="str">
            <v>RECUPERACIÓN, ASEO Y ORNATO DEL SEMENTERIO GENERAL DE PISAGUA, PLAYA BLANCA, PLAYA 6, COMO ESPACIOS PÚBLICOS</v>
          </cell>
          <cell r="I96" t="str">
            <v>CLUB DEL ADULTO MAYOR PUERTO DE PISAGUA</v>
          </cell>
          <cell r="J96" t="str">
            <v>RAFAEL GAETE CALDERON</v>
          </cell>
          <cell r="K96" t="str">
            <v>CATERINE SALDAÑA SUAREZ</v>
          </cell>
          <cell r="L96" t="str">
            <v>Huara</v>
          </cell>
          <cell r="M96">
            <v>0</v>
          </cell>
          <cell r="N96" t="str">
            <v>PREVENCIÓN SITUACIONAL</v>
          </cell>
          <cell r="O96" t="str">
            <v>RECUPERACION ESPACIOS PUBLICOS</v>
          </cell>
          <cell r="P96">
            <v>0</v>
          </cell>
          <cell r="Q96">
            <v>0</v>
          </cell>
          <cell r="R96">
            <v>9409110</v>
          </cell>
          <cell r="S96" t="str">
            <v>SIN OBSERVACIONES</v>
          </cell>
          <cell r="T96">
            <v>0</v>
          </cell>
        </row>
        <row r="97">
          <cell r="D97" t="str">
            <v>65.070.456-8</v>
          </cell>
          <cell r="E97">
            <v>11</v>
          </cell>
          <cell r="F97">
            <v>0</v>
          </cell>
          <cell r="G97">
            <v>2015</v>
          </cell>
          <cell r="H97" t="str">
            <v>SEGURIDAD PARA NUESTRAS FAMILIAS Y BARRIO</v>
          </cell>
          <cell r="I97" t="str">
            <v>JUNTA DE VECINOS SUYANA</v>
          </cell>
          <cell r="J97" t="str">
            <v>FERNANDO ANTONIO MENESES PLANET</v>
          </cell>
          <cell r="K97" t="str">
            <v>FERNANDO ANTONIO MENESES PLANET</v>
          </cell>
          <cell r="L97" t="str">
            <v>Pica</v>
          </cell>
          <cell r="M97">
            <v>0</v>
          </cell>
          <cell r="N97" t="str">
            <v>Intervención Situacional</v>
          </cell>
          <cell r="O97" t="str">
            <v>ALARMAS</v>
          </cell>
          <cell r="P97">
            <v>0</v>
          </cell>
          <cell r="Q97">
            <v>0</v>
          </cell>
          <cell r="R97">
            <v>6916000</v>
          </cell>
          <cell r="S97" t="str">
            <v>No contempla información estadística de la situación delictual que pueda avalar el proyecto.</v>
          </cell>
          <cell r="T97">
            <v>0</v>
          </cell>
        </row>
        <row r="98">
          <cell r="D98" t="str">
            <v>65.077.449-3</v>
          </cell>
          <cell r="E98">
            <v>12</v>
          </cell>
          <cell r="F98">
            <v>0</v>
          </cell>
          <cell r="G98">
            <v>2015</v>
          </cell>
          <cell r="H98" t="str">
            <v>LA UNION Y LA TECNOLOGÍA NOS AYUDAN A UNA MEJOR CALIDAD DE VIDA</v>
          </cell>
          <cell r="I98" t="str">
            <v>JUNTA DE VECINOS VILLA LAS AMERICAS DE PICA</v>
          </cell>
          <cell r="J98" t="str">
            <v>FERNANDO GÁLVEZ FUENZALIDA</v>
          </cell>
          <cell r="K98" t="str">
            <v>FERNANDO ANTONIO GALVEZ FUENZALIDA</v>
          </cell>
          <cell r="L98" t="str">
            <v>Pica</v>
          </cell>
          <cell r="M98">
            <v>0</v>
          </cell>
          <cell r="N98" t="str">
            <v>Intervención Situacional</v>
          </cell>
          <cell r="O98" t="str">
            <v>ALARMAS</v>
          </cell>
          <cell r="P98">
            <v>0</v>
          </cell>
          <cell r="Q98">
            <v>0</v>
          </cell>
          <cell r="R98">
            <v>5476000</v>
          </cell>
          <cell r="S98" t="str">
            <v>No contempla información estadística de la situación delictual que pueda avalar el proyecto.</v>
          </cell>
          <cell r="T98">
            <v>0</v>
          </cell>
        </row>
        <row r="99">
          <cell r="D99" t="str">
            <v>65.652.050-7</v>
          </cell>
          <cell r="E99">
            <v>14</v>
          </cell>
          <cell r="F99">
            <v>0</v>
          </cell>
          <cell r="G99">
            <v>2015</v>
          </cell>
          <cell r="H99" t="str">
            <v>VIDA EN SEGURIDAD PARA NUESTRA VILLA</v>
          </cell>
          <cell r="I99" t="str">
            <v>JUNTA VECINAL VILLA SAN ANDRES PICA</v>
          </cell>
          <cell r="J99" t="str">
            <v>HUGO FERNANDO CHARCAS QUISPE</v>
          </cell>
          <cell r="K99" t="str">
            <v>MARIANELA GALLEGUILLOS MONARDEZ</v>
          </cell>
          <cell r="L99" t="str">
            <v>Pica</v>
          </cell>
          <cell r="M99">
            <v>0</v>
          </cell>
          <cell r="N99" t="str">
            <v>Intervención Situacional</v>
          </cell>
          <cell r="O99" t="str">
            <v>ALARMAS</v>
          </cell>
          <cell r="P99">
            <v>0</v>
          </cell>
          <cell r="Q99">
            <v>0</v>
          </cell>
          <cell r="R99">
            <v>7058000</v>
          </cell>
          <cell r="S99" t="str">
            <v>No incorpora información estadistica que avale la problemática a intervenir. Incorpora un objetivo general poco claro, sin embargo justifica técnicamente la inversión.</v>
          </cell>
          <cell r="T99">
            <v>0</v>
          </cell>
        </row>
        <row r="100">
          <cell r="D100" t="str">
            <v>71.457.000-5</v>
          </cell>
          <cell r="E100">
            <v>85</v>
          </cell>
          <cell r="F100">
            <v>0</v>
          </cell>
          <cell r="G100">
            <v>2015</v>
          </cell>
          <cell r="H100" t="str">
            <v xml:space="preserve">ALARMAS JUNTA VECINAL POZO ALMONTE </v>
          </cell>
          <cell r="I100" t="str">
            <v xml:space="preserve">JUNTA VECINAL N° 1 POZO ALMONTE </v>
          </cell>
          <cell r="J100" t="str">
            <v>BENEDICTA ACEVEDO DIAZ</v>
          </cell>
          <cell r="K100" t="str">
            <v xml:space="preserve">BENEDICTA ACEVEDO DIAZ </v>
          </cell>
          <cell r="L100">
            <v>0</v>
          </cell>
          <cell r="M100">
            <v>0</v>
          </cell>
          <cell r="N100" t="str">
            <v>Intervención Situacional</v>
          </cell>
          <cell r="O100" t="str">
            <v>ALARMAS</v>
          </cell>
          <cell r="P100">
            <v>0</v>
          </cell>
          <cell r="Q100">
            <v>0</v>
          </cell>
          <cell r="R100">
            <v>4889500</v>
          </cell>
          <cell r="S100" t="str">
            <v>No incorpora información estadistica que avale la problemática a intervenir. Incorpora un objetivo general poco claro, sin embargo justifica técnicamente la inversión.   Se descuentan 7 puntos por rendición.</v>
          </cell>
          <cell r="T100">
            <v>0</v>
          </cell>
        </row>
        <row r="101">
          <cell r="D101" t="str">
            <v>65.056.244-5</v>
          </cell>
          <cell r="E101">
            <v>13</v>
          </cell>
          <cell r="F101">
            <v>0</v>
          </cell>
          <cell r="G101">
            <v>2015</v>
          </cell>
          <cell r="H101" t="str">
            <v>CON TECNOLOGÍA Y UNIDAD COMBATIREMOS A LA DELINCUENCIA</v>
          </cell>
          <cell r="I101" t="str">
            <v>JUNTA DE VECINOS ALTO MATILLA</v>
          </cell>
          <cell r="J101" t="str">
            <v>CARLOS EMILIO NAVARRO ALVEAR</v>
          </cell>
          <cell r="K101" t="str">
            <v>MIRIAM POBLETE ROMÁN</v>
          </cell>
          <cell r="L101" t="str">
            <v>Pica</v>
          </cell>
          <cell r="M101">
            <v>0</v>
          </cell>
          <cell r="N101" t="str">
            <v>Intervención Situacional</v>
          </cell>
          <cell r="O101" t="str">
            <v>ALARMAS</v>
          </cell>
          <cell r="P101">
            <v>0</v>
          </cell>
          <cell r="Q101">
            <v>0</v>
          </cell>
          <cell r="R101">
            <v>7726000</v>
          </cell>
          <cell r="S101" t="str">
            <v>No contempla información estadística de la situación delictual que pueda avalar el proyecto.</v>
          </cell>
          <cell r="T101">
            <v>0</v>
          </cell>
        </row>
        <row r="102">
          <cell r="D102" t="str">
            <v>65.023.253-4</v>
          </cell>
          <cell r="E102">
            <v>68</v>
          </cell>
          <cell r="F102">
            <v>0</v>
          </cell>
          <cell r="G102">
            <v>2015</v>
          </cell>
          <cell r="H102" t="str">
            <v xml:space="preserve">ALUMBRANDO MI MARKA </v>
          </cell>
          <cell r="I102" t="str">
            <v xml:space="preserve">JUNTA DE VECINOS N° 20 PUEBLO DE CHUSMIZA </v>
          </cell>
          <cell r="J102" t="str">
            <v>RUBEN JUAN MOSCOSO MAMANI</v>
          </cell>
          <cell r="K102" t="str">
            <v>RUBEN JUAN MOSCOSO MAMANI</v>
          </cell>
          <cell r="L102" t="str">
            <v>Huara</v>
          </cell>
          <cell r="M102">
            <v>0</v>
          </cell>
          <cell r="N102" t="str">
            <v>Intervención Situacional</v>
          </cell>
          <cell r="O102" t="str">
            <v>ILUMINACIÓN</v>
          </cell>
          <cell r="P102">
            <v>0</v>
          </cell>
          <cell r="Q102">
            <v>0</v>
          </cell>
          <cell r="R102">
            <v>14868250</v>
          </cell>
          <cell r="S102" t="str">
            <v xml:space="preserve">De ser adjudicado, se debe incorporar un diagnóstico técnico del lugar a intervenir y cálculo lumínico, ya que la memoria técnica que presenta, no incorpora totalmente dichos datos.   Los proyectos Números: 48, 65, 67, 68, 69 comparte la misma información. </v>
          </cell>
          <cell r="T102">
            <v>0</v>
          </cell>
        </row>
        <row r="103">
          <cell r="D103" t="str">
            <v>65.301.200-4</v>
          </cell>
          <cell r="E103">
            <v>84</v>
          </cell>
          <cell r="F103">
            <v>0</v>
          </cell>
          <cell r="G103">
            <v>2015</v>
          </cell>
          <cell r="H103" t="str">
            <v>ILUMINANDO TU CAMINO</v>
          </cell>
          <cell r="I103" t="str">
            <v>ASOCIACIÓN DE FUTBOL POZO ALMONTE</v>
          </cell>
          <cell r="J103" t="str">
            <v>JUAN SEGUNDO ROJAS CORTES</v>
          </cell>
          <cell r="K103" t="str">
            <v>PEDRO TORRES ARAYA</v>
          </cell>
          <cell r="L103" t="str">
            <v>Pozo Almonte</v>
          </cell>
          <cell r="M103">
            <v>0</v>
          </cell>
          <cell r="N103" t="str">
            <v>Intervención Situacional</v>
          </cell>
          <cell r="O103" t="str">
            <v>ILUMINACIÓN</v>
          </cell>
          <cell r="P103">
            <v>0</v>
          </cell>
          <cell r="Q103">
            <v>0</v>
          </cell>
          <cell r="R103">
            <v>14111840</v>
          </cell>
          <cell r="S103" t="str">
            <v>No aborda una temática focalizada del problema, existe mediana coherencia en el planteamiento de objetivos, objetivos especificos y actividades, la carta gantt incorpora una supervisión de la obra solo el tercer y cuarto mes.</v>
          </cell>
          <cell r="T103">
            <v>0</v>
          </cell>
        </row>
        <row r="104">
          <cell r="D104" t="str">
            <v>56.069.040-1</v>
          </cell>
          <cell r="E104">
            <v>3</v>
          </cell>
          <cell r="F104" t="str">
            <v>PRIVADO</v>
          </cell>
          <cell r="G104">
            <v>2016</v>
          </cell>
          <cell r="H104" t="str">
            <v>LUMINARIA PANELES SOLARES PARA ILUMINAR NUESTRO ENTORNO</v>
          </cell>
          <cell r="I104" t="str">
            <v>CONDOMINIO SOCIAL SAN LUIS</v>
          </cell>
          <cell r="J104" t="str">
            <v>MARTA ROSA PINTO ZUÑIGA</v>
          </cell>
          <cell r="K104" t="str">
            <v>MARTA ROSA PINTO ZUÑIGA</v>
          </cell>
          <cell r="L104" t="str">
            <v>IQUIQUE</v>
          </cell>
          <cell r="M104" t="str">
            <v>Iquique</v>
          </cell>
          <cell r="N104" t="str">
            <v>Intervención Situacional</v>
          </cell>
          <cell r="O104" t="str">
            <v>ILUMINACIÓN</v>
          </cell>
          <cell r="P104" t="str">
            <v>ILUMINACIÓN</v>
          </cell>
          <cell r="Q104" t="str">
            <v>ILUMINACIÓN</v>
          </cell>
          <cell r="R104">
            <v>19049900</v>
          </cell>
          <cell r="S104">
            <v>0</v>
          </cell>
          <cell r="T104">
            <v>0</v>
          </cell>
        </row>
        <row r="105">
          <cell r="D105" t="str">
            <v>65.024.997-6</v>
          </cell>
          <cell r="E105">
            <v>16</v>
          </cell>
          <cell r="F105" t="str">
            <v>PRIVADO</v>
          </cell>
          <cell r="G105">
            <v>2016</v>
          </cell>
          <cell r="H105" t="str">
            <v>ILUMINANDO LA SEGURIDAD DEL CLUB ADULTO MAYOR PLAYA BRAVA</v>
          </cell>
          <cell r="I105" t="str">
            <v>CLUB ADULTO MAYOR PLAYA BRAVA</v>
          </cell>
          <cell r="J105" t="str">
            <v>VICENTE MARCIAL MALINARICH ZAMBRANO</v>
          </cell>
          <cell r="K105" t="str">
            <v>VICENTE MARCIAL MALINARISH ZAMBRANO</v>
          </cell>
          <cell r="L105" t="str">
            <v>IQUIQUE</v>
          </cell>
          <cell r="M105" t="str">
            <v>Iquique</v>
          </cell>
          <cell r="N105" t="str">
            <v>Intervención Situacional</v>
          </cell>
          <cell r="O105" t="str">
            <v>ILUMINACIÓN</v>
          </cell>
          <cell r="P105" t="str">
            <v>ILUMINACIÓN</v>
          </cell>
          <cell r="Q105" t="str">
            <v>ILUMINACIÓN</v>
          </cell>
          <cell r="R105">
            <v>18930000</v>
          </cell>
          <cell r="S105">
            <v>0</v>
          </cell>
          <cell r="T105">
            <v>0</v>
          </cell>
        </row>
        <row r="106">
          <cell r="D106" t="str">
            <v>65.083.691-K</v>
          </cell>
          <cell r="E106">
            <v>22</v>
          </cell>
          <cell r="F106" t="str">
            <v>PRIVADO</v>
          </cell>
          <cell r="G106">
            <v>2016</v>
          </cell>
          <cell r="H106" t="str">
            <v>ALARMAS PARA MI BARRIO</v>
          </cell>
          <cell r="I106" t="str">
            <v>CENTRO DE MADRES EL MORRO</v>
          </cell>
          <cell r="J106" t="str">
            <v>ELENA NAVIDAD GONZALEZ VIVAS</v>
          </cell>
          <cell r="K106" t="str">
            <v>ELENA NAVIDAD GONZALEZ VIVAS</v>
          </cell>
          <cell r="L106" t="str">
            <v>IQUIQUE</v>
          </cell>
          <cell r="M106" t="str">
            <v>Iquique</v>
          </cell>
          <cell r="N106" t="str">
            <v>Intervención Situacional</v>
          </cell>
          <cell r="O106" t="str">
            <v>ALARMAS</v>
          </cell>
          <cell r="P106" t="str">
            <v>ALARMAS</v>
          </cell>
          <cell r="Q106" t="str">
            <v>ALARMAS</v>
          </cell>
          <cell r="R106">
            <v>8000000</v>
          </cell>
        </row>
        <row r="107">
          <cell r="D107" t="str">
            <v>65.052.729-1</v>
          </cell>
          <cell r="E107">
            <v>23</v>
          </cell>
          <cell r="F107" t="str">
            <v>PRIVADO</v>
          </cell>
          <cell r="G107">
            <v>2016</v>
          </cell>
          <cell r="H107" t="str">
            <v>ALARMAS PASAJE ESFUERZO</v>
          </cell>
          <cell r="I107" t="str">
            <v>CLUB SOCIAL Y DEPORTIVO PASAJE ESFUERZO</v>
          </cell>
          <cell r="J107" t="str">
            <v>JUANA LUISA ZEPEDA PIZARRO</v>
          </cell>
          <cell r="K107" t="str">
            <v>JUANA LUISA ZEPEDA PIZARRO</v>
          </cell>
          <cell r="L107" t="str">
            <v>IQUIQUE</v>
          </cell>
          <cell r="M107" t="str">
            <v>Iquique</v>
          </cell>
          <cell r="N107" t="str">
            <v>Intervención Situacional</v>
          </cell>
          <cell r="O107" t="str">
            <v>ALARMAS</v>
          </cell>
          <cell r="P107" t="str">
            <v>ALARMAS</v>
          </cell>
          <cell r="Q107" t="str">
            <v>ALARMAS</v>
          </cell>
          <cell r="R107">
            <v>8000000</v>
          </cell>
        </row>
        <row r="108">
          <cell r="D108" t="str">
            <v>65.004.809-1</v>
          </cell>
          <cell r="E108">
            <v>24</v>
          </cell>
          <cell r="F108" t="str">
            <v>PRIVADO</v>
          </cell>
          <cell r="G108">
            <v>2016</v>
          </cell>
          <cell r="H108" t="str">
            <v>ALARMAS LA PUNTILLA</v>
          </cell>
          <cell r="I108" t="str">
            <v>JUNTA VECINOS LA PUNTILLA</v>
          </cell>
          <cell r="J108" t="str">
            <v>GLADYS PATRICIA SAEZ MIRANDA</v>
          </cell>
          <cell r="K108" t="str">
            <v>GLADYS PATRICIA SAEZ MIRANDA</v>
          </cell>
          <cell r="L108" t="str">
            <v>IQUIQUE</v>
          </cell>
          <cell r="M108" t="str">
            <v>Iquique</v>
          </cell>
          <cell r="N108" t="str">
            <v>Intervención Situacional</v>
          </cell>
          <cell r="O108" t="str">
            <v>ALARMAS</v>
          </cell>
          <cell r="P108" t="str">
            <v>ALARMAS</v>
          </cell>
          <cell r="Q108" t="str">
            <v>ALARMAS</v>
          </cell>
          <cell r="R108">
            <v>8000000</v>
          </cell>
        </row>
        <row r="109">
          <cell r="D109" t="str">
            <v>65.402.360-3</v>
          </cell>
          <cell r="E109">
            <v>25</v>
          </cell>
          <cell r="F109" t="str">
            <v>PRIVADO</v>
          </cell>
          <cell r="G109">
            <v>2016</v>
          </cell>
          <cell r="H109" t="str">
            <v>ALARMAS PARA EL MORRO</v>
          </cell>
          <cell r="I109" t="str">
            <v>CLUB ADULTO MAYOR PAZ Y AMOR</v>
          </cell>
          <cell r="J109" t="str">
            <v>BERTA ANGELICA ARAYA DIAZ</v>
          </cell>
          <cell r="K109" t="str">
            <v>BERTA ANGELICA ARAYA DIAZ</v>
          </cell>
          <cell r="L109" t="str">
            <v>IQUIQUE</v>
          </cell>
          <cell r="M109" t="str">
            <v>Iquique</v>
          </cell>
          <cell r="N109" t="str">
            <v>Intervención Situacional</v>
          </cell>
          <cell r="O109" t="str">
            <v>ALARMAS</v>
          </cell>
          <cell r="P109" t="str">
            <v>ALARMAS</v>
          </cell>
          <cell r="Q109" t="str">
            <v>ALARMAS</v>
          </cell>
          <cell r="R109">
            <v>8000000</v>
          </cell>
        </row>
        <row r="110">
          <cell r="D110" t="str">
            <v>65.722.350-6</v>
          </cell>
          <cell r="E110">
            <v>33</v>
          </cell>
          <cell r="F110" t="str">
            <v>PRIVADO</v>
          </cell>
          <cell r="G110">
            <v>2016</v>
          </cell>
          <cell r="H110" t="str">
            <v>ALARMAS SAN JORGE</v>
          </cell>
          <cell r="I110" t="str">
            <v>JUNTA DE VECINOS SAN JORGE</v>
          </cell>
          <cell r="J110" t="str">
            <v>RICHARD OMAR SCHUTZ SCHUTZ</v>
          </cell>
          <cell r="K110" t="str">
            <v>LYLLIAN BELINDA RODRIGUEZ DIAZ</v>
          </cell>
          <cell r="L110" t="str">
            <v>IQUIQUE</v>
          </cell>
          <cell r="M110" t="str">
            <v>Alto Hospicio</v>
          </cell>
          <cell r="N110" t="str">
            <v>Intervención Situacional</v>
          </cell>
          <cell r="O110" t="str">
            <v>ALARMAS</v>
          </cell>
          <cell r="P110" t="str">
            <v>ALARMAS</v>
          </cell>
          <cell r="Q110" t="str">
            <v>ALARMAS</v>
          </cell>
          <cell r="R110">
            <v>8000000</v>
          </cell>
        </row>
        <row r="111">
          <cell r="D111" t="str">
            <v>65.049.856-9</v>
          </cell>
          <cell r="E111">
            <v>34</v>
          </cell>
          <cell r="F111" t="str">
            <v>PRIVADO</v>
          </cell>
          <cell r="G111">
            <v>2016</v>
          </cell>
          <cell r="H111" t="str">
            <v>ALARMAS MUJERES DEL FUTURO</v>
          </cell>
          <cell r="I111" t="str">
            <v>JUNAT DE VECINOS MUJERES DEL FUTURO</v>
          </cell>
          <cell r="J111" t="str">
            <v>BRISELDA PALACIOS RIOS</v>
          </cell>
          <cell r="K111" t="str">
            <v>MARIA TERESA ARIAS CUELLO</v>
          </cell>
          <cell r="L111" t="str">
            <v>IQUIQUE</v>
          </cell>
          <cell r="M111" t="str">
            <v>Alto Hospicio</v>
          </cell>
          <cell r="N111" t="str">
            <v>Intervención Situacional</v>
          </cell>
          <cell r="O111" t="str">
            <v>ALARMAS</v>
          </cell>
          <cell r="P111" t="str">
            <v>ALARMAS</v>
          </cell>
          <cell r="Q111" t="str">
            <v>ALARMAS</v>
          </cell>
          <cell r="R111">
            <v>8000000</v>
          </cell>
        </row>
        <row r="112">
          <cell r="D112" t="str">
            <v>65.082.902-6</v>
          </cell>
          <cell r="E112">
            <v>35</v>
          </cell>
          <cell r="F112" t="str">
            <v>PRIVADO</v>
          </cell>
          <cell r="G112">
            <v>2016</v>
          </cell>
          <cell r="H112" t="str">
            <v>ALARMAS PABLO NERUDA</v>
          </cell>
          <cell r="I112" t="str">
            <v>JUNTA DE VECINOS PABLO NERUDA DE ALTO HOSPICIO</v>
          </cell>
          <cell r="J112" t="str">
            <v>CARLOS ENRIQUE MOLINA DUARTE</v>
          </cell>
          <cell r="K112" t="str">
            <v>ANA DEL CARMEN GUERRA PARRA</v>
          </cell>
          <cell r="L112" t="str">
            <v>IQUIQUE</v>
          </cell>
          <cell r="M112" t="str">
            <v>Alto Hospicio</v>
          </cell>
          <cell r="N112" t="str">
            <v>Intervención Situacional</v>
          </cell>
          <cell r="O112" t="str">
            <v>ALARMAS</v>
          </cell>
          <cell r="P112" t="str">
            <v>ALARMAS</v>
          </cell>
          <cell r="Q112" t="str">
            <v>ALARMAS</v>
          </cell>
          <cell r="R112">
            <v>8000000</v>
          </cell>
        </row>
        <row r="113">
          <cell r="D113" t="str">
            <v>65.667.220-K</v>
          </cell>
          <cell r="E113">
            <v>36</v>
          </cell>
          <cell r="F113" t="str">
            <v>PRIVADO</v>
          </cell>
          <cell r="G113">
            <v>2016</v>
          </cell>
          <cell r="H113" t="str">
            <v>ALARMAS MIRADOR DEL PACIFICO</v>
          </cell>
          <cell r="I113" t="str">
            <v>JUNTA DE VECINOS MIRADOR DEL PACIFICO</v>
          </cell>
          <cell r="J113" t="str">
            <v>JOHANA ANGELICA VILLALOBOS GUILLEN</v>
          </cell>
          <cell r="K113" t="str">
            <v>SONIA DEL CARMEN LEYTON YAÑEZ</v>
          </cell>
          <cell r="L113" t="str">
            <v>IQUIQUE</v>
          </cell>
          <cell r="M113" t="str">
            <v>Alto Hospicio</v>
          </cell>
          <cell r="N113" t="str">
            <v>Intervención Situacional</v>
          </cell>
          <cell r="O113" t="str">
            <v>ALARMAS</v>
          </cell>
          <cell r="P113" t="str">
            <v>ALARMAS</v>
          </cell>
          <cell r="Q113" t="str">
            <v>ALARMAS</v>
          </cell>
          <cell r="R113">
            <v>8000000</v>
          </cell>
        </row>
        <row r="114">
          <cell r="D114" t="str">
            <v>74.407.800-8</v>
          </cell>
          <cell r="E114">
            <v>40</v>
          </cell>
          <cell r="F114" t="str">
            <v>PRIVADO</v>
          </cell>
          <cell r="G114">
            <v>2016</v>
          </cell>
          <cell r="H114" t="str">
            <v>ALARMAS BERNARDO LEIGTHON</v>
          </cell>
          <cell r="I114" t="str">
            <v>JUNTA DE VECINOS BERNARDO LEIGTHON</v>
          </cell>
          <cell r="J114" t="str">
            <v>MONICA DE LOURDES CORTES CABRERA</v>
          </cell>
          <cell r="K114" t="str">
            <v>LUIS HWERNANDO ALIZ CHANDIA</v>
          </cell>
          <cell r="L114" t="str">
            <v>IQUIQUE</v>
          </cell>
          <cell r="M114" t="str">
            <v>Alto Hospicio</v>
          </cell>
          <cell r="N114" t="str">
            <v>Intervención Situacional</v>
          </cell>
          <cell r="O114" t="str">
            <v>ALARMAS</v>
          </cell>
          <cell r="P114" t="str">
            <v>ALARMAS</v>
          </cell>
          <cell r="Q114" t="str">
            <v>ALARMAS</v>
          </cell>
          <cell r="R114">
            <v>8000000</v>
          </cell>
        </row>
        <row r="115">
          <cell r="D115" t="str">
            <v>65.466.890-6</v>
          </cell>
          <cell r="E115">
            <v>41</v>
          </cell>
          <cell r="F115" t="str">
            <v>PRIVADO</v>
          </cell>
          <cell r="G115">
            <v>2016</v>
          </cell>
          <cell r="H115" t="str">
            <v>CONTINUIDAD ALARMAS 16 DE DICIEMBRE</v>
          </cell>
          <cell r="I115" t="str">
            <v>JUNTA DE VECINOS 16 DE DICIEMBRE</v>
          </cell>
          <cell r="J115" t="str">
            <v>LEOPOLDO PATRICIO ARAYA BERHENS</v>
          </cell>
          <cell r="K115" t="str">
            <v>ELIANA DE LAS MERCEDES DROGUETT ELIZONDO</v>
          </cell>
          <cell r="L115" t="str">
            <v>IQUIQUE</v>
          </cell>
          <cell r="M115" t="str">
            <v>Alto Hospicio</v>
          </cell>
          <cell r="N115" t="str">
            <v>Intervención Situacional</v>
          </cell>
          <cell r="O115" t="str">
            <v>ALARMAS</v>
          </cell>
          <cell r="P115" t="str">
            <v>ALARMAS</v>
          </cell>
          <cell r="Q115" t="str">
            <v>ALARMAS</v>
          </cell>
          <cell r="R115">
            <v>8000000</v>
          </cell>
        </row>
        <row r="116">
          <cell r="D116" t="str">
            <v>74.407.900-4</v>
          </cell>
          <cell r="E116">
            <v>42</v>
          </cell>
          <cell r="F116" t="str">
            <v>PRIVADO</v>
          </cell>
          <cell r="G116">
            <v>2016</v>
          </cell>
          <cell r="H116" t="str">
            <v>CAMARAS UNION COMUNAL</v>
          </cell>
          <cell r="I116" t="str">
            <v>UNION COMUNAL ALTO HOSPICIO</v>
          </cell>
          <cell r="J116" t="str">
            <v>ALEJANDRA GUTIERRES VASALLO</v>
          </cell>
          <cell r="K116" t="str">
            <v>ALEJANDRA DE LAS MERCEDES GUTIERRES VASALLO</v>
          </cell>
          <cell r="L116" t="str">
            <v>IQUIQUE</v>
          </cell>
          <cell r="M116" t="str">
            <v>Alto Hospicio</v>
          </cell>
          <cell r="N116" t="str">
            <v>Intervención Situacional</v>
          </cell>
          <cell r="O116" t="str">
            <v>CÁMARAS</v>
          </cell>
          <cell r="P116" t="str">
            <v>CÁMARAS</v>
          </cell>
          <cell r="Q116" t="str">
            <v>CÁMARAS</v>
          </cell>
          <cell r="R116">
            <v>8000000</v>
          </cell>
        </row>
        <row r="117">
          <cell r="D117" t="str">
            <v>65.264.930-0</v>
          </cell>
          <cell r="E117">
            <v>43</v>
          </cell>
          <cell r="F117" t="str">
            <v>PRIVADO</v>
          </cell>
          <cell r="G117">
            <v>2016</v>
          </cell>
          <cell r="H117" t="str">
            <v>CAMARAS SOL NACIENTE DE LA PAMPA</v>
          </cell>
          <cell r="I117" t="str">
            <v>JUNTA DE VECINOS SOL NACIENTE DE LA PAMPA</v>
          </cell>
          <cell r="J117" t="str">
            <v>ROSA ELENA GONZALEZ RIVERA</v>
          </cell>
          <cell r="K117" t="str">
            <v>ROSA ELENA GONZALEZ RIVERA</v>
          </cell>
          <cell r="L117" t="str">
            <v>IQUIQUE</v>
          </cell>
          <cell r="M117" t="str">
            <v>Alto Hospicio</v>
          </cell>
          <cell r="N117" t="str">
            <v>Intervención Situacional</v>
          </cell>
          <cell r="O117" t="str">
            <v>CÁMARAS</v>
          </cell>
          <cell r="P117" t="str">
            <v>CÁMARAS</v>
          </cell>
          <cell r="Q117" t="str">
            <v>CÁMARAS</v>
          </cell>
          <cell r="R117">
            <v>8000000</v>
          </cell>
        </row>
        <row r="118">
          <cell r="D118" t="str">
            <v>56.075.940-1</v>
          </cell>
          <cell r="E118">
            <v>44</v>
          </cell>
          <cell r="F118" t="str">
            <v>PRIVADO</v>
          </cell>
          <cell r="G118">
            <v>2016</v>
          </cell>
          <cell r="H118" t="str">
            <v>CONTINUIDAD CAMARAS SANTA TERESA</v>
          </cell>
          <cell r="I118" t="str">
            <v>JUNTA VECINAL SANTA TERESA DE LOS ANDES</v>
          </cell>
          <cell r="J118" t="str">
            <v>RAFAEL ARMANDO UBEDA MICHELSEN</v>
          </cell>
          <cell r="K118" t="str">
            <v>RAFAEL ARMANDO UBEDA MICHELSEN</v>
          </cell>
          <cell r="L118" t="str">
            <v>IQUIQUE</v>
          </cell>
          <cell r="M118" t="str">
            <v>Alto Hospicio</v>
          </cell>
          <cell r="N118" t="str">
            <v>Intervención Situacional</v>
          </cell>
          <cell r="O118" t="str">
            <v>CÁMARAS</v>
          </cell>
          <cell r="P118" t="str">
            <v>CÁMARAS</v>
          </cell>
          <cell r="Q118" t="str">
            <v>CÁMARAS</v>
          </cell>
          <cell r="R118">
            <v>8000000</v>
          </cell>
        </row>
        <row r="119">
          <cell r="D119" t="str">
            <v>65.264.130-K</v>
          </cell>
          <cell r="E119">
            <v>45</v>
          </cell>
          <cell r="F119" t="str">
            <v>PRIVADO</v>
          </cell>
          <cell r="G119">
            <v>2016</v>
          </cell>
          <cell r="H119" t="str">
            <v>CAMARAS SANTA ROSA</v>
          </cell>
          <cell r="I119" t="str">
            <v>JUNTA DE VECINOS SANTA ROSA</v>
          </cell>
          <cell r="J119" t="str">
            <v>NURY JANET ROJO GONZALEZ</v>
          </cell>
          <cell r="K119" t="str">
            <v>NURY ROJO GONZALEZ</v>
          </cell>
          <cell r="L119" t="str">
            <v>IQUIQUE</v>
          </cell>
          <cell r="M119" t="str">
            <v>Alto Hospicio</v>
          </cell>
          <cell r="N119" t="str">
            <v>Intervención Situacional</v>
          </cell>
          <cell r="O119" t="str">
            <v>CÁMARAS</v>
          </cell>
          <cell r="P119" t="str">
            <v>CÁMARAS</v>
          </cell>
          <cell r="Q119" t="str">
            <v>CÁMARAS</v>
          </cell>
          <cell r="R119">
            <v>8000000</v>
          </cell>
        </row>
        <row r="120">
          <cell r="D120" t="str">
            <v>65.004.897-0</v>
          </cell>
          <cell r="E120">
            <v>48</v>
          </cell>
          <cell r="F120" t="str">
            <v>PRIVADO</v>
          </cell>
          <cell r="G120">
            <v>2016</v>
          </cell>
          <cell r="H120" t="str">
            <v>CONTINUIDAD CAMARAS VILLA VISTA AL MAR</v>
          </cell>
          <cell r="I120" t="str">
            <v>JUNTA DE VECINOS VILLA VISTA AL MAR</v>
          </cell>
          <cell r="J120" t="str">
            <v>SARA ALEJANDRA BLAS CORIZA</v>
          </cell>
          <cell r="K120" t="str">
            <v>SARA ALEJANDRA BLAS CORIZA</v>
          </cell>
          <cell r="L120" t="str">
            <v>IQUIQUE</v>
          </cell>
          <cell r="M120" t="str">
            <v>Alto Hospicio</v>
          </cell>
          <cell r="N120" t="str">
            <v>Intervención Situacional</v>
          </cell>
          <cell r="O120" t="str">
            <v>CÁMARAS</v>
          </cell>
          <cell r="P120" t="str">
            <v>CÁMARAS</v>
          </cell>
          <cell r="Q120" t="str">
            <v>CÁMARAS</v>
          </cell>
          <cell r="R120">
            <v>8000000</v>
          </cell>
        </row>
        <row r="121">
          <cell r="D121" t="str">
            <v>65.054.402-1</v>
          </cell>
          <cell r="E121">
            <v>55</v>
          </cell>
          <cell r="F121" t="str">
            <v>PRIVADO</v>
          </cell>
          <cell r="G121">
            <v>2016</v>
          </cell>
          <cell r="H121" t="str">
            <v>CONTINUIDAD - CAMARAS RAMON GALLEGUILLOS</v>
          </cell>
          <cell r="I121" t="str">
            <v>JUNTA DE  VECINOS RAMON GALLEGUILLOS</v>
          </cell>
          <cell r="J121" t="str">
            <v>GUADALUPE CERDA BARRAZA</v>
          </cell>
          <cell r="K121" t="str">
            <v>GUADALUPE CERDA BARRAZA</v>
          </cell>
          <cell r="L121" t="str">
            <v>IQUIQUE</v>
          </cell>
          <cell r="M121" t="str">
            <v>Alto Hospicio</v>
          </cell>
          <cell r="N121" t="str">
            <v>Intervención Situacional</v>
          </cell>
          <cell r="O121" t="str">
            <v>CÁMARAS</v>
          </cell>
          <cell r="P121" t="str">
            <v>CÁMARAS</v>
          </cell>
          <cell r="Q121" t="str">
            <v>CÁMARAS</v>
          </cell>
          <cell r="R121">
            <v>8000000</v>
          </cell>
        </row>
        <row r="122">
          <cell r="D122" t="str">
            <v>65.031.625-8</v>
          </cell>
          <cell r="E122">
            <v>65</v>
          </cell>
          <cell r="F122" t="str">
            <v>PRIVADO</v>
          </cell>
          <cell r="G122">
            <v>2016</v>
          </cell>
          <cell r="H122" t="str">
            <v>COMUNIDAD CAMARAS LA UNION HACE LA FUERZA</v>
          </cell>
          <cell r="I122" t="str">
            <v>JUNTA VECINAL LA UNIÓN HACE LA FUERZA</v>
          </cell>
          <cell r="J122" t="str">
            <v>ESTELINDA ZUÑIGA MORALES</v>
          </cell>
          <cell r="K122" t="str">
            <v>ESTELINDA ZUÑIGA MORALES</v>
          </cell>
          <cell r="L122" t="str">
            <v>IQUIQUE</v>
          </cell>
          <cell r="M122" t="str">
            <v>Alto Hospicio</v>
          </cell>
          <cell r="N122" t="str">
            <v>Intervención Situacional</v>
          </cell>
          <cell r="O122" t="str">
            <v>CÁMARAS</v>
          </cell>
          <cell r="P122" t="str">
            <v>CÁMARAS</v>
          </cell>
          <cell r="Q122" t="str">
            <v>CÁMARAS</v>
          </cell>
          <cell r="R122">
            <v>8000000</v>
          </cell>
        </row>
        <row r="123">
          <cell r="D123" t="str">
            <v>65.007.516-1</v>
          </cell>
          <cell r="E123">
            <v>73</v>
          </cell>
          <cell r="F123" t="str">
            <v>PRIVADO</v>
          </cell>
          <cell r="G123">
            <v>2016</v>
          </cell>
          <cell r="H123" t="str">
            <v>CAMARAS 318</v>
          </cell>
          <cell r="I123" t="str">
            <v>JUNTA VECINAL 318</v>
          </cell>
          <cell r="J123" t="str">
            <v>MARIA SOLEDAD DEL CARMEN PALMA CORTES</v>
          </cell>
          <cell r="K123" t="str">
            <v>MARIA PALMA CORTES</v>
          </cell>
          <cell r="L123" t="str">
            <v>IQUIQUE</v>
          </cell>
          <cell r="M123" t="str">
            <v>Alto Hospicio</v>
          </cell>
          <cell r="N123" t="str">
            <v>Intervención Situacional</v>
          </cell>
          <cell r="O123" t="str">
            <v>CÁMARAS</v>
          </cell>
          <cell r="P123" t="str">
            <v>CÁMARAS</v>
          </cell>
          <cell r="Q123" t="str">
            <v>CÁMARAS</v>
          </cell>
          <cell r="R123">
            <v>8000000</v>
          </cell>
        </row>
        <row r="124">
          <cell r="D124" t="str">
            <v>65.039.760-6</v>
          </cell>
          <cell r="E124">
            <v>92</v>
          </cell>
          <cell r="F124" t="str">
            <v>PRIVADO</v>
          </cell>
          <cell r="G124">
            <v>2016</v>
          </cell>
          <cell r="H124" t="str">
            <v>ILUMINACIÓN CANCHA DEPORTIVAS LIGA DEPORTIVA CODEI</v>
          </cell>
          <cell r="I124" t="str">
            <v>LIGA DEPORTIVA CODEI</v>
          </cell>
          <cell r="J124" t="str">
            <v>GERMAN ALEJANDRO VERGARA RODRIGUEZ</v>
          </cell>
          <cell r="K124" t="str">
            <v>MANUEL MEZA HERRERA</v>
          </cell>
          <cell r="L124" t="str">
            <v>IQUIQUE</v>
          </cell>
          <cell r="M124" t="str">
            <v>Iquique</v>
          </cell>
          <cell r="N124" t="str">
            <v>Intervención Situacional</v>
          </cell>
          <cell r="O124" t="str">
            <v>ILUMINACIÓN</v>
          </cell>
          <cell r="P124" t="str">
            <v>ILUMINACIÓN</v>
          </cell>
          <cell r="Q124" t="str">
            <v>ILUMINACIÓN</v>
          </cell>
          <cell r="R124">
            <v>18697400</v>
          </cell>
        </row>
        <row r="125">
          <cell r="D125" t="str">
            <v>65.015.851-2</v>
          </cell>
          <cell r="E125">
            <v>170</v>
          </cell>
          <cell r="F125" t="str">
            <v>PRIVADO</v>
          </cell>
          <cell r="G125">
            <v>2016</v>
          </cell>
          <cell r="H125" t="str">
            <v>LUMINARIAS PLAZA ARICA</v>
          </cell>
          <cell r="I125" t="str">
            <v>JUNTA DE VECINOS PLAZA ARICA</v>
          </cell>
          <cell r="J125" t="str">
            <v>VICTOR RAMOS VILLEGAS</v>
          </cell>
          <cell r="K125" t="str">
            <v>ANABEL ANDREA RAMOS FLORES</v>
          </cell>
          <cell r="L125" t="str">
            <v>IQUIQUE</v>
          </cell>
          <cell r="M125" t="str">
            <v>Iquique</v>
          </cell>
          <cell r="N125" t="str">
            <v>Intervención Situacional</v>
          </cell>
          <cell r="O125" t="str">
            <v>ILUMINACIÓN</v>
          </cell>
          <cell r="P125" t="str">
            <v>ILUMINACIÓN</v>
          </cell>
          <cell r="Q125" t="str">
            <v>ILUMINACIÓN</v>
          </cell>
          <cell r="R125">
            <v>11174970</v>
          </cell>
        </row>
        <row r="126">
          <cell r="D126" t="str">
            <v>65.180.910-K</v>
          </cell>
          <cell r="E126">
            <v>77</v>
          </cell>
          <cell r="F126" t="str">
            <v>PRIVADO</v>
          </cell>
          <cell r="G126">
            <v>2016</v>
          </cell>
          <cell r="H126" t="str">
            <v>PROTEGEMOS A COMUNIDAD ESTANDO ILUMINADOS</v>
          </cell>
          <cell r="I126" t="str">
            <v>COMUNIDAD INDIGENA AYMARA CUTIJMALLA</v>
          </cell>
          <cell r="J126" t="str">
            <v>GUILLERMO SAMUEL PACHA QUENAYA</v>
          </cell>
          <cell r="K126" t="str">
            <v>GUILLERMO SAMUEL PACHA QUENAYA</v>
          </cell>
          <cell r="L126" t="str">
            <v>TAMARUGAL</v>
          </cell>
          <cell r="M126" t="str">
            <v>Huara</v>
          </cell>
          <cell r="N126" t="str">
            <v>Intervención Situacional</v>
          </cell>
          <cell r="O126" t="str">
            <v>ILUMINACIÓN</v>
          </cell>
          <cell r="P126" t="str">
            <v>ILUMINACIÓN</v>
          </cell>
          <cell r="Q126" t="str">
            <v>ILUMINACIÓN</v>
          </cell>
          <cell r="R126">
            <v>19880000</v>
          </cell>
        </row>
        <row r="127">
          <cell r="D127" t="str">
            <v>65.030.568-K</v>
          </cell>
          <cell r="E127">
            <v>79</v>
          </cell>
          <cell r="F127" t="str">
            <v>PRIVADO</v>
          </cell>
          <cell r="G127">
            <v>2016</v>
          </cell>
          <cell r="H127" t="str">
            <v>"LA LUZ ILUMINA BRINDANDO SEGURIDAD, MJORANDO LA SEGURIDAD DE VIDA DE LOS HABITANTES DEL PUEBLO DE MOCHA"</v>
          </cell>
          <cell r="I127" t="str">
            <v>JUNTA VECINAL 14 PUEBLO DE MOCHA</v>
          </cell>
          <cell r="J127" t="str">
            <v>HELIA PEREZ RIVERA</v>
          </cell>
          <cell r="K127" t="str">
            <v>HELIA PEREZ RIVERA</v>
          </cell>
          <cell r="L127" t="str">
            <v>TAMARUGAL</v>
          </cell>
          <cell r="M127" t="str">
            <v>Huara</v>
          </cell>
          <cell r="N127" t="str">
            <v>Intervención Situacional</v>
          </cell>
          <cell r="O127" t="str">
            <v>ILUMINACIÓN</v>
          </cell>
          <cell r="P127" t="str">
            <v>ILUMINACIÓN</v>
          </cell>
          <cell r="Q127" t="str">
            <v>ILUMINACIÓN</v>
          </cell>
          <cell r="R127">
            <v>19780000</v>
          </cell>
        </row>
        <row r="128">
          <cell r="D128" t="str">
            <v>65.042.265-1</v>
          </cell>
          <cell r="E128">
            <v>94</v>
          </cell>
          <cell r="F128" t="str">
            <v>PRIVADO</v>
          </cell>
          <cell r="G128">
            <v>2016</v>
          </cell>
          <cell r="H128" t="str">
            <v>ILUMINACIÓN SUSTENTABLE Y SEGURIDAD PARA BAQUEDANO</v>
          </cell>
          <cell r="I128" t="str">
            <v>JUNTA DE  VECINOS N° 29 ADELANDO VILLA MILITAR BAQUEDANO</v>
          </cell>
          <cell r="J128" t="str">
            <v>CRISTIAN MANUEL ROJAS VERA</v>
          </cell>
          <cell r="K128" t="str">
            <v>CRISTIAN MANUEL ROJAS VERA</v>
          </cell>
          <cell r="L128" t="str">
            <v>TAMARUGAL</v>
          </cell>
          <cell r="M128" t="str">
            <v>Pozo Almonte</v>
          </cell>
          <cell r="N128" t="str">
            <v>Intervención Situacional</v>
          </cell>
          <cell r="O128" t="str">
            <v>ILUMINACIÓN</v>
          </cell>
          <cell r="P128" t="str">
            <v>ILUMINACIÓN</v>
          </cell>
          <cell r="Q128" t="str">
            <v>ILUMINACIÓN</v>
          </cell>
          <cell r="R128">
            <v>19750000</v>
          </cell>
        </row>
        <row r="129">
          <cell r="D129" t="str">
            <v>75.964.510-3</v>
          </cell>
          <cell r="E129">
            <v>97</v>
          </cell>
          <cell r="F129" t="str">
            <v>PRIVADO</v>
          </cell>
          <cell r="G129">
            <v>2016</v>
          </cell>
          <cell r="H129" t="str">
            <v>ILUMINACIÓN SUSTENTABLE Y SEGURIDAD PARA HUATACONDO</v>
          </cell>
          <cell r="I129" t="str">
            <v>JUNTA VECINAL N° 8 HUATACONDO</v>
          </cell>
          <cell r="J129" t="str">
            <v>mauricio hidalgo hidalgo</v>
          </cell>
          <cell r="K129" t="str">
            <v>MAURICIO HIDALGO HIDALGO</v>
          </cell>
          <cell r="L129" t="str">
            <v>TAMARUGAL</v>
          </cell>
          <cell r="M129" t="str">
            <v>Pozo Almonte</v>
          </cell>
          <cell r="N129" t="str">
            <v>Intervención Situacional</v>
          </cell>
          <cell r="O129" t="str">
            <v>ILUMINACIÓN</v>
          </cell>
          <cell r="P129" t="str">
            <v>ILUMINACIÓN</v>
          </cell>
          <cell r="Q129" t="str">
            <v>ILUMINACIÓN</v>
          </cell>
          <cell r="R129">
            <v>19930000</v>
          </cell>
        </row>
        <row r="130">
          <cell r="D130" t="str">
            <v>65.042.041-1</v>
          </cell>
          <cell r="E130">
            <v>100</v>
          </cell>
          <cell r="F130" t="str">
            <v>PRIVADO</v>
          </cell>
          <cell r="G130">
            <v>2016</v>
          </cell>
          <cell r="H130" t="str">
            <v>CON ALARMAS COMUNITARIAS MEJORAMOS LA SEGURIDAD DE LA POBLACIÓN DEL PUEBLO DE LA TIRANA</v>
          </cell>
          <cell r="I130" t="str">
            <v>COMITÉ DE AGUA POTABLE RURAL LA TIRANA</v>
          </cell>
          <cell r="J130" t="str">
            <v>IRENE ZENTENO PEREZ</v>
          </cell>
          <cell r="K130" t="str">
            <v>IRENE ZENTENO PEREZ</v>
          </cell>
          <cell r="L130" t="str">
            <v>TAMARUGAL</v>
          </cell>
          <cell r="M130" t="str">
            <v>Pozo Almonte</v>
          </cell>
          <cell r="N130" t="str">
            <v>Intervención Situacional</v>
          </cell>
          <cell r="O130" t="str">
            <v>ALARMAS</v>
          </cell>
          <cell r="P130" t="str">
            <v>ALARMAS</v>
          </cell>
          <cell r="Q130" t="str">
            <v>ALARMAS</v>
          </cell>
          <cell r="R130">
            <v>7989828</v>
          </cell>
        </row>
      </sheetData>
      <sheetData sheetId="6"/>
      <sheetData sheetId="7"/>
      <sheetData sheetId="8">
        <row r="8">
          <cell r="E8" t="str">
            <v>RUT DE LA INSTITUCIÓN</v>
          </cell>
          <cell r="F8" t="str">
            <v>NOMBRE DE LA INICIATIVA</v>
          </cell>
          <cell r="G8" t="str">
            <v>NOMBRE DE LA INSTITUCIÓN</v>
          </cell>
          <cell r="H8" t="str">
            <v>ESTADO DE LA DIRECTIVA</v>
          </cell>
          <cell r="I8" t="str">
            <v>OBSERVACIONES DE DIRECTIVA</v>
          </cell>
          <cell r="J8" t="str">
            <v>CERTIFICADO DE VIGENCIA</v>
          </cell>
          <cell r="K8" t="str">
            <v>PROVINCIA</v>
          </cell>
          <cell r="L8" t="str">
            <v>NOMBRE REPRESANTE LEGAL</v>
          </cell>
          <cell r="M8" t="str">
            <v>NOMBRE EJECUTOR</v>
          </cell>
          <cell r="N8" t="str">
            <v>ANTECEDENTES DEL COORDINADOR</v>
          </cell>
          <cell r="O8" t="str">
            <v>NUEVO / CONTINUIDAD</v>
          </cell>
          <cell r="P8" t="str">
            <v>CATEGORIAS</v>
          </cell>
          <cell r="Q8" t="str">
            <v>SITUACIONAL</v>
          </cell>
          <cell r="R8" t="str">
            <v>PSICOSOCIAL</v>
          </cell>
          <cell r="S8" t="str">
            <v>OBJETIVO DEL PROYECTO</v>
          </cell>
          <cell r="T8" t="str">
            <v>CANTIDAD DEL PRODUCTO INVERTIDO</v>
          </cell>
          <cell r="U8" t="str">
            <v>ANTECEDENTES DEL PROYECTO</v>
          </cell>
          <cell r="V8" t="str">
            <v>ADJUDICACIONES ANTERIORES</v>
          </cell>
          <cell r="W8" t="str">
            <v>AÑO DE ADJUDICACIÓN</v>
          </cell>
          <cell r="X8" t="str">
            <v>MONTO ADJUDICADO ANTERIORMENTE</v>
          </cell>
          <cell r="Y8" t="str">
            <v>TIPOLOGÍA ADJUDICADA</v>
          </cell>
          <cell r="Z8" t="str">
            <v>ESTADO DEL PROYECTO</v>
          </cell>
          <cell r="AA8" t="str">
            <v>COMPORTAMIENTO DE RENDICIÓN</v>
          </cell>
          <cell r="AB8">
            <v>0</v>
          </cell>
          <cell r="AC8" t="str">
            <v>PROVEEDOR</v>
          </cell>
          <cell r="AD8" t="str">
            <v>REPRESENTANTE LEGAL</v>
          </cell>
          <cell r="AE8" t="str">
            <v>MONTO COTIZACIÓN</v>
          </cell>
          <cell r="AF8" t="str">
            <v>POSEE TRES COTIZACIONES</v>
          </cell>
          <cell r="AG8" t="str">
            <v>ANEXO 23</v>
          </cell>
          <cell r="AH8" t="str">
            <v>GASTOS DE MANTENCIÓN SOLO LUMINARIA</v>
          </cell>
          <cell r="AI8" t="str">
            <v>PROVEEDORES</v>
          </cell>
          <cell r="AJ8" t="str">
            <v>OBSERVACIONES EVALUADOR</v>
          </cell>
          <cell r="AK8" t="str">
            <v>POSTULACIÓN EN LINEA</v>
          </cell>
          <cell r="AL8" t="str">
            <v xml:space="preserve">MONTO  SOLICITADO GORE </v>
          </cell>
          <cell r="AM8" t="str">
            <v>MONTO PROPUESTO EVALUADOR $</v>
          </cell>
          <cell r="AN8" t="str">
            <v>CANTIDAD DE REBAJA EN EVALUACIÓN</v>
          </cell>
          <cell r="AO8" t="str">
            <v>ESTADO PUNTAJE</v>
          </cell>
          <cell r="AP8" t="str">
            <v>EVALUACIÓN</v>
          </cell>
          <cell r="AQ8">
            <v>0</v>
          </cell>
          <cell r="AR8" t="str">
            <v xml:space="preserve">MONTO PROPUESTO EVALUADOR </v>
          </cell>
          <cell r="AS8" t="str">
            <v>COMISION CORE</v>
          </cell>
          <cell r="AT8" t="str">
            <v>CANTIDAD DE REBAJA DE CORE</v>
          </cell>
          <cell r="AU8" t="str">
            <v>ESTADO DE ADJUDICACIÓN</v>
          </cell>
          <cell r="AV8" t="str">
            <v>OBSERVACIONES CORE</v>
          </cell>
          <cell r="AW8" t="str">
            <v>PROVINCIA POR ADJUDICAR</v>
          </cell>
          <cell r="AX8" t="str">
            <v xml:space="preserve">TOTAL ADJUDICADO </v>
          </cell>
        </row>
        <row r="9">
          <cell r="E9" t="str">
            <v>74.505.400-5</v>
          </cell>
          <cell r="F9" t="str">
            <v xml:space="preserve">CIVILIZACIÓN EN CONSTRUCCIÓN EDUACIÓN Y PREVENCIÓN </v>
          </cell>
          <cell r="G9" t="str">
            <v>JUNTA DE VECINOS ALTO LOS PUQUIOS</v>
          </cell>
          <cell r="H9" t="str">
            <v>DIRECTIVA VIGENTE</v>
          </cell>
          <cell r="I9" t="str">
            <v>OK</v>
          </cell>
          <cell r="J9" t="str">
            <v>OK</v>
          </cell>
          <cell r="K9" t="str">
            <v>Iquique</v>
          </cell>
          <cell r="L9" t="str">
            <v>Jensy Larama Maldonado</v>
          </cell>
          <cell r="M9" t="str">
            <v>RODOLFO EDUARDO SILVA SANSBERRO</v>
          </cell>
          <cell r="N9">
            <v>0</v>
          </cell>
          <cell r="O9" t="str">
            <v>NUEVO</v>
          </cell>
          <cell r="P9" t="str">
            <v>PSICOSOCIAL</v>
          </cell>
          <cell r="Q9">
            <v>0</v>
          </cell>
          <cell r="R9">
            <v>0</v>
          </cell>
          <cell r="S9" t="str">
            <v>ENTRENAR A PADRES, PROFESORES Y NIÑOS CON TRASTORNO DE LENGUAJE PARA EVITAR CONDUCTAS ADICTIVAS DE HECHOS CULTURALES CONTEMPORANEOS</v>
          </cell>
          <cell r="T9">
            <v>0</v>
          </cell>
          <cell r="U9">
            <v>0</v>
          </cell>
          <cell r="V9" t="str">
            <v>SIN ADJUDICACIONES EN SEGURIDAD</v>
          </cell>
          <cell r="W9" t="str">
            <v/>
          </cell>
          <cell r="X9" t="str">
            <v/>
          </cell>
          <cell r="Y9" t="str">
            <v/>
          </cell>
          <cell r="Z9">
            <v>0</v>
          </cell>
          <cell r="AA9">
            <v>0</v>
          </cell>
          <cell r="AB9">
            <v>0</v>
          </cell>
          <cell r="AC9">
            <v>0</v>
          </cell>
          <cell r="AD9">
            <v>0</v>
          </cell>
          <cell r="AE9">
            <v>0</v>
          </cell>
          <cell r="AF9">
            <v>0</v>
          </cell>
          <cell r="AG9">
            <v>0</v>
          </cell>
          <cell r="AH9">
            <v>0</v>
          </cell>
          <cell r="AI9">
            <v>0</v>
          </cell>
          <cell r="AJ9">
            <v>0</v>
          </cell>
          <cell r="AK9">
            <v>0</v>
          </cell>
          <cell r="AL9">
            <v>0</v>
          </cell>
          <cell r="AM9">
            <v>0</v>
          </cell>
          <cell r="AN9">
            <v>0</v>
          </cell>
          <cell r="AO9" t="str">
            <v>INADMISIBLE</v>
          </cell>
          <cell r="AP9">
            <v>0</v>
          </cell>
          <cell r="AQ9">
            <v>0</v>
          </cell>
          <cell r="AR9">
            <v>0</v>
          </cell>
          <cell r="AS9">
            <v>0</v>
          </cell>
          <cell r="AT9">
            <v>0</v>
          </cell>
          <cell r="AU9">
            <v>0</v>
          </cell>
          <cell r="AV9">
            <v>0</v>
          </cell>
          <cell r="AW9">
            <v>0</v>
          </cell>
          <cell r="AX9" t="str">
            <v/>
          </cell>
        </row>
        <row r="10">
          <cell r="E10" t="str">
            <v>65.086.797-1</v>
          </cell>
          <cell r="F10" t="str">
            <v>SOÑANDO POR UN FUTURO MEJOR 2</v>
          </cell>
          <cell r="G10" t="str">
            <v>CENTRO SOCIAL CULTURAL Y DEPORTIVO ADMI</v>
          </cell>
          <cell r="H10" t="str">
            <v>DIRECTIVA ESTÁ POR VENCER</v>
          </cell>
          <cell r="I10" t="str">
            <v>DIRECTIVA VENCE EL MES  7</v>
          </cell>
          <cell r="J10" t="str">
            <v>OK</v>
          </cell>
          <cell r="K10" t="str">
            <v>Iquique</v>
          </cell>
          <cell r="L10" t="str">
            <v>NORMA ANGELICA REYES ARIAS</v>
          </cell>
          <cell r="M10" t="str">
            <v>CAMILA DIAZ REYES</v>
          </cell>
          <cell r="N10">
            <v>0</v>
          </cell>
          <cell r="O10" t="str">
            <v>CONTINUIDAD</v>
          </cell>
          <cell r="P10" t="str">
            <v>PSICOSOCIAL</v>
          </cell>
          <cell r="Q10">
            <v>0</v>
          </cell>
          <cell r="R10" t="str">
            <v>PREVENCIÓN INFANTOJUVENIL</v>
          </cell>
          <cell r="S10" t="str">
            <v>RESCATAR A LOS NIÑOS, JOVENES Y ADOLECENTES QUE DEAMBULAN EN  LA FERIA Y LA TOMA DE LA PAMPA, DANDOLES ESPACIO PARA SU RECREACION, APOYO ESPIRITUAL Y SU ENSEÑANZA</v>
          </cell>
          <cell r="T10">
            <v>0</v>
          </cell>
          <cell r="U10">
            <v>0</v>
          </cell>
          <cell r="V10" t="str">
            <v>SIN ADJUDICACIONES EN SEGURIDAD</v>
          </cell>
          <cell r="W10" t="str">
            <v/>
          </cell>
          <cell r="X10" t="str">
            <v/>
          </cell>
          <cell r="Y10" t="str">
            <v/>
          </cell>
          <cell r="Z10" t="str">
            <v>PROYECTO CERRADO</v>
          </cell>
          <cell r="AA10" t="str">
            <v>CUMPLE</v>
          </cell>
          <cell r="AB10">
            <v>0</v>
          </cell>
          <cell r="AC10">
            <v>0</v>
          </cell>
          <cell r="AD10">
            <v>0</v>
          </cell>
          <cell r="AE10">
            <v>0</v>
          </cell>
          <cell r="AF10">
            <v>0</v>
          </cell>
          <cell r="AG10">
            <v>0</v>
          </cell>
          <cell r="AH10">
            <v>0</v>
          </cell>
          <cell r="AI10">
            <v>0</v>
          </cell>
          <cell r="AJ10" t="str">
            <v xml:space="preserve">1. EN CASO DE SER AUTORIZADO FIRMAR LA TOTALIDAD DE LOS CURRICULUMS DEL EQUIPO DE TRABAJO Y AJUSTAR LA INVERSIÓN A LOS ITEMS NECESARIOS PARA LA IMPLEMENTACIÓN DE LOS TALLERES, EJEMPLO (INSTRUMENTOS MUSICALES , ACCESORIOS PARA  MANUALIDADES  ETC ) SI ES QUE YA CONTARAN CON ELLOS DECLARARLO COMO APORTES. </v>
          </cell>
          <cell r="AK10" t="str">
            <v>PSICOSOCIAL</v>
          </cell>
          <cell r="AL10">
            <v>11964710</v>
          </cell>
          <cell r="AM10">
            <v>11964710</v>
          </cell>
          <cell r="AN10">
            <v>0</v>
          </cell>
          <cell r="AO10" t="str">
            <v>ELEGIBLE</v>
          </cell>
          <cell r="AP10">
            <v>0</v>
          </cell>
          <cell r="AQ10">
            <v>0</v>
          </cell>
          <cell r="AR10">
            <v>11964710</v>
          </cell>
          <cell r="AS10">
            <v>0</v>
          </cell>
          <cell r="AT10">
            <v>11964710</v>
          </cell>
          <cell r="AU10" t="str">
            <v>NO ADJUDICADO</v>
          </cell>
          <cell r="AV10">
            <v>0</v>
          </cell>
          <cell r="AW10" t="str">
            <v>Iquique</v>
          </cell>
          <cell r="AX10" t="str">
            <v/>
          </cell>
        </row>
        <row r="11">
          <cell r="E11" t="str">
            <v>65.992.780-2</v>
          </cell>
          <cell r="F11" t="str">
            <v>CON SEGURIDAD Y TRANQUILIDAD VIVIMOS EN NUESTRA COMUNIDAD</v>
          </cell>
          <cell r="G11" t="str">
            <v>CLUB DEPORTIVO EXPRESO</v>
          </cell>
          <cell r="H11" t="str">
            <v>DIRECTIVA ESTÁ POR VENCER</v>
          </cell>
          <cell r="I11" t="str">
            <v>DIRECTIVA VENCE EL MES  6</v>
          </cell>
          <cell r="J11" t="str">
            <v>OK</v>
          </cell>
          <cell r="K11" t="str">
            <v>Iquique</v>
          </cell>
          <cell r="L11" t="str">
            <v>Federico Merida Aguirre</v>
          </cell>
          <cell r="M11" t="str">
            <v>FEDERICO MERIDA AGUIRRE</v>
          </cell>
          <cell r="N11">
            <v>0</v>
          </cell>
          <cell r="O11" t="str">
            <v>NUEVO</v>
          </cell>
          <cell r="P11" t="str">
            <v>SITUACIONAL</v>
          </cell>
          <cell r="Q11" t="str">
            <v>ALARMAS</v>
          </cell>
          <cell r="R11">
            <v>0</v>
          </cell>
          <cell r="S11" t="str">
            <v>REDUCIR LAS OPORTUNIDADES DE OCURRENCIA DE DELITOS, DISMINUYENDO LA PERCEPCION DE VULNERABILIDAD, TEMOR E INSEGURIDAD DE LOS VECINOS DEL SECTOR MEDIANTE LA INSTALACION DE UN SISTEMA DE ALARMAS COMUNITARIAS</v>
          </cell>
          <cell r="T11">
            <v>0</v>
          </cell>
          <cell r="U11">
            <v>0</v>
          </cell>
          <cell r="V11" t="str">
            <v>SIN ADJUDICACIONES EN SEGURIDAD</v>
          </cell>
          <cell r="W11" t="str">
            <v/>
          </cell>
          <cell r="X11" t="str">
            <v/>
          </cell>
          <cell r="Y11" t="str">
            <v/>
          </cell>
          <cell r="Z11">
            <v>0</v>
          </cell>
          <cell r="AA11">
            <v>0</v>
          </cell>
          <cell r="AB11">
            <v>0</v>
          </cell>
          <cell r="AC11" t="str">
            <v>NIKH DEPORTES</v>
          </cell>
          <cell r="AD11" t="str">
            <v>KATHERINE CEBALLOS PEDREROS</v>
          </cell>
          <cell r="AE11">
            <v>7200000</v>
          </cell>
          <cell r="AF11" t="str">
            <v>SI</v>
          </cell>
          <cell r="AG11">
            <v>0</v>
          </cell>
          <cell r="AH11">
            <v>0</v>
          </cell>
          <cell r="AI11">
            <v>0</v>
          </cell>
          <cell r="AJ11" t="str">
            <v xml:space="preserve">1. NO EXISTE RESPALDO DE LA JUNTA DE VECINOS QUE SERÁ INTERVENIDA. 
2. LA CARTA DE COMPROMISO DEL EQUIPO DE TRABAJO NO ESTÁ FIRMADA. 
3. NO ADJUNTAN CURRICULUMS NI CERTIFICADOS DE PROFESIONALES COMPETENTES CON LOS OBJETIVOS DEL PROYECTO.  
4. NO REFLEJA QUE INSTITUCIÓN O PERSONA REALIZARÁ LAS CAPACITACIONES A LOS BENEFICIARIOS DESCRITAS EN EL PROYECTO. </v>
          </cell>
          <cell r="AK11" t="str">
            <v>SITUACIONAL</v>
          </cell>
          <cell r="AL11">
            <v>7960000</v>
          </cell>
          <cell r="AM11">
            <v>0</v>
          </cell>
          <cell r="AN11">
            <v>7960000</v>
          </cell>
          <cell r="AO11" t="str">
            <v>NO ELEGIBLE</v>
          </cell>
          <cell r="AP11">
            <v>0</v>
          </cell>
          <cell r="AQ11">
            <v>0</v>
          </cell>
          <cell r="AR11">
            <v>0</v>
          </cell>
          <cell r="AS11">
            <v>0</v>
          </cell>
          <cell r="AT11">
            <v>0</v>
          </cell>
          <cell r="AU11">
            <v>0</v>
          </cell>
          <cell r="AV11">
            <v>0</v>
          </cell>
          <cell r="AW11" t="str">
            <v>Iquique</v>
          </cell>
          <cell r="AX11" t="str">
            <v/>
          </cell>
        </row>
        <row r="12">
          <cell r="E12" t="str">
            <v>65.001.177-5</v>
          </cell>
          <cell r="F12" t="str">
            <v>CON EDUACIÓN INTEGRAL, PREVENCIÓN DE LA VIOLENCIA ESCOLAR Y LA BUENA CONVIVENCIA SE CONSTRUYE: PAZ</v>
          </cell>
          <cell r="G12" t="str">
            <v>CLUB ADULTO MAYOR DEL CÍRCULO DE SUB OFICIALES EN RETIRO ALFREDO ROJAS GONZÁLEZ PARA UNA VIDA MEJOR</v>
          </cell>
          <cell r="H12" t="str">
            <v>DIRECTIVA ESTÁ POR VENCER</v>
          </cell>
          <cell r="I12" t="str">
            <v>DIRECTIVA VENCE EL MES  5</v>
          </cell>
          <cell r="J12" t="str">
            <v>OK</v>
          </cell>
          <cell r="K12" t="str">
            <v>Iquique</v>
          </cell>
          <cell r="L12" t="str">
            <v>Humberto Bustos Maturana</v>
          </cell>
          <cell r="M12" t="str">
            <v>MONICA PATRICIA BOLIVAR BARRIGA</v>
          </cell>
          <cell r="N12">
            <v>0</v>
          </cell>
          <cell r="O12" t="str">
            <v>CONTINUIDAD</v>
          </cell>
          <cell r="P12" t="str">
            <v>PSICOSOCIAL</v>
          </cell>
          <cell r="Q12">
            <v>0</v>
          </cell>
          <cell r="R12" t="str">
            <v>PREVENCIÓN VIOLENCIA ESCOLAR</v>
          </cell>
          <cell r="S12" t="str">
            <v>DESARROLLAR LA CONVIVENCIA ESCOLARDE LOS MIEMBROS DE LA COMUNIDAD EDUCATIVA DEL COLEGIO DE LENGUAJE SANTA LAURA CON LAS BUENAS PRACTICAS DE LAS RELACIONES HUMANAS</v>
          </cell>
          <cell r="T12">
            <v>0</v>
          </cell>
          <cell r="U12">
            <v>0</v>
          </cell>
          <cell r="V12" t="str">
            <v>SIN ADJUDICACIONES EN SEGURIDAD</v>
          </cell>
          <cell r="W12" t="str">
            <v/>
          </cell>
          <cell r="X12" t="str">
            <v/>
          </cell>
          <cell r="Y12" t="str">
            <v/>
          </cell>
          <cell r="Z12" t="str">
            <v>CONVENIO VIGENTE</v>
          </cell>
          <cell r="AA12" t="str">
            <v>NO CUMPLE</v>
          </cell>
          <cell r="AB12">
            <v>0</v>
          </cell>
          <cell r="AC12">
            <v>0</v>
          </cell>
          <cell r="AD12">
            <v>0</v>
          </cell>
          <cell r="AE12">
            <v>0</v>
          </cell>
          <cell r="AF12">
            <v>0</v>
          </cell>
          <cell r="AG12">
            <v>0</v>
          </cell>
          <cell r="AH12">
            <v>0</v>
          </cell>
          <cell r="AI12">
            <v>0</v>
          </cell>
          <cell r="AJ12" t="str">
            <v xml:space="preserve">1. EN CASO DE SER AUTORIZADO ADJUNTAR COMPROMISO DEL COLEGIO DONDE SE REALIZARÁN LAS ACTIVIDADES. 
2. FIRMAR EL CURRICULUM DE LA PROFESIONAL QUE IMPARTIRÁ TALLER DE YOGA. 
3. REAJUSTAR LA INVERSIÓN EN IMPLEMENTOS QUE CORRESPONDAN CON LA INICIATIVA, PONER EN PRIORIDAD EL OBJETIVO PEDAGÓGICO.   </v>
          </cell>
          <cell r="AK12" t="str">
            <v>PSICOSOCIAL</v>
          </cell>
          <cell r="AL12">
            <v>12000000</v>
          </cell>
          <cell r="AM12">
            <v>12000000</v>
          </cell>
          <cell r="AN12">
            <v>0</v>
          </cell>
          <cell r="AO12" t="str">
            <v>ELEGIBLE</v>
          </cell>
          <cell r="AP12">
            <v>0</v>
          </cell>
          <cell r="AQ12">
            <v>0</v>
          </cell>
          <cell r="AR12">
            <v>12000000</v>
          </cell>
          <cell r="AS12">
            <v>0</v>
          </cell>
          <cell r="AT12">
            <v>12000000</v>
          </cell>
          <cell r="AU12" t="str">
            <v>NO ADJUDICADO</v>
          </cell>
          <cell r="AV12">
            <v>0</v>
          </cell>
          <cell r="AW12" t="str">
            <v>Iquique</v>
          </cell>
          <cell r="AX12" t="str">
            <v/>
          </cell>
        </row>
        <row r="13">
          <cell r="E13" t="str">
            <v>65.049.370-2</v>
          </cell>
          <cell r="F13" t="str">
            <v>PREVENIR ES CREAR PAZ. EDUCAR ES CONSTRUIR PAZ. PAZ ES NO VIOLENCIA</v>
          </cell>
          <cell r="G13" t="str">
            <v>UNION COMUNAL SIGLO XXI</v>
          </cell>
          <cell r="H13" t="str">
            <v>DIRECTIVA ESTÁ POR VENCER</v>
          </cell>
          <cell r="I13" t="str">
            <v>DIRECTIVA VENCE EL MES  9</v>
          </cell>
          <cell r="J13" t="str">
            <v>OK</v>
          </cell>
          <cell r="K13" t="str">
            <v>Iquique</v>
          </cell>
          <cell r="L13" t="str">
            <v>Mario Muñoz Risso</v>
          </cell>
          <cell r="M13" t="str">
            <v>RODOLFO EDUARDO SILVA SANSBERRO</v>
          </cell>
          <cell r="N13">
            <v>0</v>
          </cell>
          <cell r="O13" t="str">
            <v>CONTINUIDAD</v>
          </cell>
          <cell r="P13" t="str">
            <v>PSICOSOCIAL</v>
          </cell>
          <cell r="Q13">
            <v>0</v>
          </cell>
          <cell r="R13" t="str">
            <v>CONVIVENCIA COMUNITARIA</v>
          </cell>
          <cell r="S13" t="str">
            <v>EDUCAR A NIÑOS, PADRES Y FUNCIONARIOS DEL ESTABLECIMIENTO ESCUELA ESPECIAL DE LENGUAJE MONSERRAT, EN EL VALOR UNIVERSAL DE LA PAZ Y LA NO VIOLENCIA</v>
          </cell>
          <cell r="T13">
            <v>0</v>
          </cell>
          <cell r="U13">
            <v>0</v>
          </cell>
          <cell r="V13" t="str">
            <v>LIDERAZGO CIUDADANO, PARA SUPERAR LA VICTIMIZACIÓN Y VULNERABILIDAD DE TODOS Y TODAS EN EL BARRIO</v>
          </cell>
          <cell r="W13">
            <v>2015</v>
          </cell>
          <cell r="X13">
            <v>5443606</v>
          </cell>
          <cell r="Y13" t="str">
            <v>CONVIVENCIA COMUNITARIA</v>
          </cell>
          <cell r="Z13" t="str">
            <v>CONVENIO VIGENTE</v>
          </cell>
          <cell r="AA13" t="str">
            <v>CUMPLE CON OBSERVACIONES</v>
          </cell>
          <cell r="AB13">
            <v>0</v>
          </cell>
          <cell r="AC13">
            <v>0</v>
          </cell>
          <cell r="AD13">
            <v>0</v>
          </cell>
          <cell r="AE13">
            <v>0</v>
          </cell>
          <cell r="AF13">
            <v>0</v>
          </cell>
          <cell r="AG13">
            <v>0</v>
          </cell>
          <cell r="AH13">
            <v>0</v>
          </cell>
          <cell r="AI13">
            <v>0</v>
          </cell>
          <cell r="AJ13" t="str">
            <v>1.  LA DESCRIPCIÓN DE LOS BENEFICIARIOS Y POBLACIÓN OBJETIVA NO SE CORRESPONDEN EN CANTIDAD . 
2. EN CASO DE AUTORIZARSE REAJUSTAR MONTOS DE INVERSIÓN TENIENDO EN CUENTA SU PRINCIPAL OBJETIVO PEDAGÓGICO.</v>
          </cell>
          <cell r="AK13" t="str">
            <v>PSICOSOCIAL</v>
          </cell>
          <cell r="AL13">
            <v>11422800</v>
          </cell>
          <cell r="AM13">
            <v>11422800</v>
          </cell>
          <cell r="AN13">
            <v>0</v>
          </cell>
          <cell r="AO13" t="str">
            <v>ELEGIBLE</v>
          </cell>
          <cell r="AP13">
            <v>0</v>
          </cell>
          <cell r="AQ13">
            <v>0</v>
          </cell>
          <cell r="AR13">
            <v>11422800</v>
          </cell>
          <cell r="AS13">
            <v>0</v>
          </cell>
          <cell r="AT13">
            <v>11422800</v>
          </cell>
          <cell r="AU13" t="str">
            <v>NO ADJUDICADO</v>
          </cell>
          <cell r="AV13">
            <v>0</v>
          </cell>
          <cell r="AW13" t="str">
            <v>Iquique</v>
          </cell>
          <cell r="AX13" t="str">
            <v/>
          </cell>
        </row>
        <row r="14">
          <cell r="E14" t="str">
            <v>74.505.400-5</v>
          </cell>
          <cell r="F14" t="str">
            <v>EN ALTO LOS PUQUIOS 4 NOS CUIDAMOS DEL DELITO, DIRIGENTES Y FAMILIAS TOMADOS DE LAS MANOS</v>
          </cell>
          <cell r="G14" t="str">
            <v>JUNTA DE VECINOS ALTO LOS PUQUIOS</v>
          </cell>
          <cell r="H14" t="str">
            <v>DIRECTIVA VIGENTE</v>
          </cell>
          <cell r="I14" t="str">
            <v>OK</v>
          </cell>
          <cell r="J14" t="str">
            <v>OK</v>
          </cell>
          <cell r="K14" t="str">
            <v>Iquique</v>
          </cell>
          <cell r="L14" t="str">
            <v>Jensy Larama Maldonado</v>
          </cell>
          <cell r="M14" t="str">
            <v>MARIA GRACIA LASALA ROMERO</v>
          </cell>
          <cell r="N14">
            <v>0</v>
          </cell>
          <cell r="O14" t="str">
            <v>NUEVO</v>
          </cell>
          <cell r="P14" t="str">
            <v>PSICOSOCIAL</v>
          </cell>
          <cell r="Q14">
            <v>0</v>
          </cell>
          <cell r="R14" t="str">
            <v>PREVENCIÓN VIOLENCIA ESCOLAR</v>
          </cell>
          <cell r="S14" t="str">
            <v>CREAR UN PROGRAMA DE PREVENCION DEL DELITO PARA LOS VECINOS DE LA JUNTA ALTO LOS PUQUIOS 4 Y SU ZONA DE INFLUENCIA TERRITORIAL</v>
          </cell>
          <cell r="T14">
            <v>0</v>
          </cell>
          <cell r="U14">
            <v>0</v>
          </cell>
          <cell r="V14" t="str">
            <v>SIN ADJUDICACIONES EN SEGURIDAD</v>
          </cell>
          <cell r="W14" t="str">
            <v/>
          </cell>
          <cell r="X14" t="str">
            <v/>
          </cell>
          <cell r="Y14" t="str">
            <v/>
          </cell>
          <cell r="Z14">
            <v>0</v>
          </cell>
          <cell r="AA14">
            <v>0</v>
          </cell>
          <cell r="AB14">
            <v>0</v>
          </cell>
          <cell r="AC14">
            <v>0</v>
          </cell>
          <cell r="AD14">
            <v>0</v>
          </cell>
          <cell r="AE14">
            <v>0</v>
          </cell>
          <cell r="AF14">
            <v>0</v>
          </cell>
          <cell r="AG14">
            <v>0</v>
          </cell>
          <cell r="AH14">
            <v>0</v>
          </cell>
          <cell r="AI14">
            <v>0</v>
          </cell>
          <cell r="AJ14" t="str">
            <v>1. LOS CURRICULUMS DE LOS PROFESIONALES NO ESTÁN FIRMADOS. 
2. EL EQUIPO DE TRABAJO ES INCOHERENTE CON LAS ACTIVIDADES DESCRITAS EN LA INICIATIVA. 
3. LOS ITEMS DE INVERSIÓN NO JUSTIFICAN LA INICIATIVA PROPUESTA POR EL PROYECTO</v>
          </cell>
          <cell r="AK14" t="str">
            <v>PSICOSOCIAL</v>
          </cell>
          <cell r="AL14">
            <v>12000000</v>
          </cell>
          <cell r="AM14">
            <v>0</v>
          </cell>
          <cell r="AN14">
            <v>12000000</v>
          </cell>
          <cell r="AO14" t="str">
            <v>NO ELEGIBLE</v>
          </cell>
          <cell r="AP14">
            <v>0</v>
          </cell>
          <cell r="AQ14">
            <v>0</v>
          </cell>
          <cell r="AR14">
            <v>0</v>
          </cell>
          <cell r="AS14">
            <v>0</v>
          </cell>
          <cell r="AT14">
            <v>0</v>
          </cell>
          <cell r="AU14">
            <v>0</v>
          </cell>
          <cell r="AV14">
            <v>0</v>
          </cell>
          <cell r="AW14" t="str">
            <v>Iquique</v>
          </cell>
          <cell r="AX14" t="str">
            <v/>
          </cell>
        </row>
        <row r="15">
          <cell r="E15" t="str">
            <v>65.829.780-5</v>
          </cell>
          <cell r="F15" t="str">
            <v>SERIVICIO DE ALTA RESOLUCIÓN CESFAM SUR ILUMINADO</v>
          </cell>
          <cell r="G15" t="str">
            <v>CONSEJO DE DESARROLLO CENTRO DE SALUD SECTOR SUR</v>
          </cell>
          <cell r="H15" t="str">
            <v>DIRECTIVA ESTÁ POR VENCER</v>
          </cell>
          <cell r="I15" t="str">
            <v>DIRECTIVA VENCE EL MES  11</v>
          </cell>
          <cell r="J15" t="str">
            <v>OK</v>
          </cell>
          <cell r="K15" t="str">
            <v>Iquique</v>
          </cell>
          <cell r="L15" t="str">
            <v>CECILIA DEL CARMEN PÉREZ RAMIREZ</v>
          </cell>
          <cell r="M15" t="str">
            <v>JUAN LUIS HUECHUCOY JELDRES</v>
          </cell>
          <cell r="N15">
            <v>0</v>
          </cell>
          <cell r="O15" t="str">
            <v>NUEVO</v>
          </cell>
          <cell r="P15" t="str">
            <v>SITUACIONAL</v>
          </cell>
          <cell r="Q15" t="str">
            <v>ILUMINACIÓN</v>
          </cell>
          <cell r="R15">
            <v>0</v>
          </cell>
          <cell r="S15" t="str">
            <v>INSTALACION DE LUMINARIAS EN EL ENTORNO DEL SAR CESFAM SUR MEJORANDO LA RESOLUCION DE ESTE.</v>
          </cell>
          <cell r="T15" t="str">
            <v>10 LUMINARIAS</v>
          </cell>
          <cell r="U15">
            <v>0</v>
          </cell>
          <cell r="V15" t="str">
            <v xml:space="preserve">ILUMINANDO EL ENTORNO DE NUESTRO CESFAM SUR PARA PREVENIR SITUACIONES  INSEGURAS Y FAVORECER UN ENTORNO SEGURO Y AMIGABLE </v>
          </cell>
          <cell r="W15">
            <v>2015</v>
          </cell>
          <cell r="X15">
            <v>14990150</v>
          </cell>
          <cell r="Y15" t="str">
            <v>ILUMINACIÓN</v>
          </cell>
          <cell r="Z15">
            <v>0</v>
          </cell>
          <cell r="AA15" t="str">
            <v>NO REGISTRA PROYECTO ANTERIOR</v>
          </cell>
          <cell r="AB15">
            <v>0</v>
          </cell>
          <cell r="AC15" t="str">
            <v>NORTE LUZ LTDA</v>
          </cell>
          <cell r="AD15" t="str">
            <v>VICTOR MARTINEZ MARTINEZ</v>
          </cell>
          <cell r="AE15">
            <v>19460011</v>
          </cell>
          <cell r="AF15" t="str">
            <v>SI</v>
          </cell>
          <cell r="AG15">
            <v>0</v>
          </cell>
          <cell r="AH15">
            <v>0</v>
          </cell>
          <cell r="AI15">
            <v>0</v>
          </cell>
          <cell r="AJ15" t="str">
            <v xml:space="preserve">1.  ADJUNTAR CERTIFICADOS DE ESTUDIOS  DE LA TOTALIDAD DEL EUIPO DE TRABAJO ASÍ COMO SUS CURRICULUMS. 
2. PRESENTA CARRACTERÍSTICAS SIMILARES AL 94 Y 14 EN RELACIÓN A  EQUIPO DE TRABAJO, MISMAS COTIZACIONES, 
3. LAS FOTOS TOMADAS NO MUESTRAN SITUACIÓN REAL PARA LA JUSTIFICACIÓN DEL PROYECTO PENSANDO QUE LA INTENCIÓN ES MOSTRAR SITIO SIN LUMINOCIDAD. 
4. DE ADJUDICAR, DEBEN INGRESAR CALCULO LUMINICO COMPLETO.
</v>
          </cell>
          <cell r="AK15" t="str">
            <v>SITUACIONAL</v>
          </cell>
          <cell r="AL15">
            <v>19929250</v>
          </cell>
          <cell r="AM15">
            <v>19929250</v>
          </cell>
          <cell r="AN15">
            <v>0</v>
          </cell>
          <cell r="AO15" t="str">
            <v>ELEGIBLE</v>
          </cell>
          <cell r="AP15">
            <v>0</v>
          </cell>
          <cell r="AQ15">
            <v>0</v>
          </cell>
          <cell r="AR15">
            <v>19929250</v>
          </cell>
          <cell r="AS15">
            <v>15000000</v>
          </cell>
          <cell r="AT15">
            <v>4929250</v>
          </cell>
          <cell r="AU15" t="str">
            <v>ADJUDICADO</v>
          </cell>
          <cell r="AV15">
            <v>0</v>
          </cell>
          <cell r="AW15" t="str">
            <v>Iquique</v>
          </cell>
          <cell r="AX15">
            <v>15000000</v>
          </cell>
        </row>
        <row r="16">
          <cell r="E16" t="str">
            <v>73.601.900-0</v>
          </cell>
          <cell r="F16" t="str">
            <v>OJOS DEL DESIERTO</v>
          </cell>
          <cell r="G16" t="str">
            <v>JUNTA VECINAL N° 29 EL RIEL</v>
          </cell>
          <cell r="H16" t="str">
            <v>DIRECTIVA VIGENTE</v>
          </cell>
          <cell r="I16" t="str">
            <v>OK</v>
          </cell>
          <cell r="J16" t="str">
            <v>OK</v>
          </cell>
          <cell r="K16" t="str">
            <v>Tamarugal</v>
          </cell>
          <cell r="L16" t="str">
            <v>Alfred Thomas Clarke Segura</v>
          </cell>
          <cell r="M16" t="str">
            <v>LUIS SEPULVEDA GONZALEZ</v>
          </cell>
          <cell r="N16">
            <v>0</v>
          </cell>
          <cell r="O16" t="str">
            <v>NUEVO</v>
          </cell>
          <cell r="P16" t="str">
            <v>SITUACIONAL</v>
          </cell>
          <cell r="Q16" t="str">
            <v>CAMARAS</v>
          </cell>
          <cell r="R16">
            <v>0</v>
          </cell>
          <cell r="S16" t="str">
            <v>INSTALACION DE SISTEMA DE VIDEO VIGILANCIA EN LA POBLACIÓN EL RIEL</v>
          </cell>
          <cell r="T16" t="str">
            <v>1  SISTEMA DE CAMARA DE VIDEO VIGILANCIA</v>
          </cell>
          <cell r="U16">
            <v>0</v>
          </cell>
          <cell r="V16" t="str">
            <v>SIN ADJUDICACIONES EN SEGURIDAD</v>
          </cell>
          <cell r="W16" t="str">
            <v/>
          </cell>
          <cell r="X16" t="str">
            <v/>
          </cell>
          <cell r="Y16" t="str">
            <v/>
          </cell>
          <cell r="Z16">
            <v>0</v>
          </cell>
          <cell r="AA16" t="str">
            <v>NO REGISTRA PROYECTO ANTERIOR</v>
          </cell>
          <cell r="AB16">
            <v>0</v>
          </cell>
          <cell r="AC16" t="str">
            <v>VILLA TELECOM</v>
          </cell>
          <cell r="AD16" t="str">
            <v>ANTOIO VILLAFAÑA VACIAN</v>
          </cell>
          <cell r="AE16">
            <v>7899999</v>
          </cell>
          <cell r="AF16" t="str">
            <v>SI</v>
          </cell>
          <cell r="AG16" t="str">
            <v>SI</v>
          </cell>
          <cell r="AH16">
            <v>0</v>
          </cell>
          <cell r="AI16">
            <v>0</v>
          </cell>
          <cell r="AJ16" t="str">
            <v xml:space="preserve">1.  NO SE EXHIBE COMPROMISO O PLAN DE MANTENIMIENTO.
</v>
          </cell>
          <cell r="AK16" t="str">
            <v>SITUACIONAL</v>
          </cell>
          <cell r="AL16">
            <v>8000000</v>
          </cell>
          <cell r="AM16">
            <v>8000000</v>
          </cell>
          <cell r="AN16">
            <v>0</v>
          </cell>
          <cell r="AO16" t="str">
            <v>ELEGIBLE</v>
          </cell>
          <cell r="AP16">
            <v>0</v>
          </cell>
          <cell r="AQ16">
            <v>0</v>
          </cell>
          <cell r="AR16">
            <v>8000000</v>
          </cell>
          <cell r="AS16">
            <v>0</v>
          </cell>
          <cell r="AT16">
            <v>8000000</v>
          </cell>
          <cell r="AU16" t="str">
            <v>NO ADJUDICADO</v>
          </cell>
          <cell r="AV16">
            <v>0</v>
          </cell>
          <cell r="AW16" t="str">
            <v>Tamarugal</v>
          </cell>
          <cell r="AX16" t="str">
            <v/>
          </cell>
        </row>
        <row r="17">
          <cell r="E17" t="str">
            <v>65.044.940-1</v>
          </cell>
          <cell r="F17" t="str">
            <v>MEJORAMIENTO DE LUMINARIA Y POSTES FOTOVOLTAICO PARA EL PUEBLO DE LIRIMA</v>
          </cell>
          <cell r="G17" t="str">
            <v>JUNTA DE VECINOS PAMPA LIRIMA</v>
          </cell>
          <cell r="H17" t="str">
            <v>DIRECTIVA ESTÁ POR VENCER</v>
          </cell>
          <cell r="I17" t="str">
            <v>DIRECTIVA VENCE EL MES  6</v>
          </cell>
          <cell r="J17" t="str">
            <v>OK</v>
          </cell>
          <cell r="K17" t="str">
            <v>Tamarugal</v>
          </cell>
          <cell r="L17" t="str">
            <v>HECTOR LEONEL BARREDA CACERES</v>
          </cell>
          <cell r="M17" t="str">
            <v>HECTOR LEONEL BARREDA CACERES</v>
          </cell>
          <cell r="N17">
            <v>0</v>
          </cell>
          <cell r="O17" t="str">
            <v>NUEVO</v>
          </cell>
          <cell r="P17" t="str">
            <v>SITUACIONAL</v>
          </cell>
          <cell r="Q17" t="str">
            <v>ILUMINACIÓN</v>
          </cell>
          <cell r="R17">
            <v>0</v>
          </cell>
          <cell r="S17" t="str">
            <v>INSTALACION DE LUMINARIAS FOTOVOLTAICAS EN LA LOCALIDAD DE LIRIMA</v>
          </cell>
          <cell r="T17" t="str">
            <v>17 LUMINARIAS, 8 POSTES SOLARES FOTOVOLTAICOS</v>
          </cell>
          <cell r="U17">
            <v>0</v>
          </cell>
          <cell r="V17" t="str">
            <v>SIN ADJUDICACIONES EN SEGURIDAD</v>
          </cell>
          <cell r="W17" t="str">
            <v/>
          </cell>
          <cell r="X17" t="str">
            <v/>
          </cell>
          <cell r="Y17" t="str">
            <v/>
          </cell>
          <cell r="Z17">
            <v>0</v>
          </cell>
          <cell r="AA17" t="str">
            <v>NO REGISTRA PROYECTO ANTERIOR</v>
          </cell>
          <cell r="AB17">
            <v>0</v>
          </cell>
          <cell r="AC17" t="str">
            <v>AP COMUNICACIONES</v>
          </cell>
          <cell r="AD17" t="str">
            <v>ALEXIS ALVAREZ CALISTO</v>
          </cell>
          <cell r="AE17">
            <v>18470000</v>
          </cell>
          <cell r="AF17" t="str">
            <v>NO</v>
          </cell>
          <cell r="AG17">
            <v>0</v>
          </cell>
          <cell r="AH17">
            <v>0</v>
          </cell>
          <cell r="AI17">
            <v>0</v>
          </cell>
          <cell r="AJ17" t="str">
            <v>1. FIRMAR LOS CURRICULUMS DEL EQUIPO EJECUTOR EN CASO DE SER AUTORIZADO. 
2. ADJUNTAR LOS  CERTIFICADOS DE ETNIAS  QUE FALTAN 
3. ADJUNTAR CARTA DE COMPROMISO DE LA TOTALIDAD DEL EQUIPO DE TRABAJO. 
4. LAS FOTOS NO MUESTRAN UN PANORAMA REAL QUE JUSTIFIQUE LA INSTALACIÓN DE LAS LUMINARIAS.
5. ADJUNTAR LISTADO DE BENEFICIARIOS. 
6. PROVEEDOR SE REPITE EN PROYECTO N°41
7. DE ADJUDICAR DEBE INGRESAR LAS COTIZACIONES DE LA INVERSIÓN, SEGÚN LO ACORDADO POR LA COMISIÓN DE ADMISIBILIDAD, AL MOMENTO PREVIO A LA FIRMA DE CONVENIO.</v>
          </cell>
          <cell r="AK17" t="str">
            <v>SITUACIONAL</v>
          </cell>
          <cell r="AL17">
            <v>19670000</v>
          </cell>
          <cell r="AM17">
            <v>19670000</v>
          </cell>
          <cell r="AN17">
            <v>0</v>
          </cell>
          <cell r="AO17" t="str">
            <v>ELEGIBLE</v>
          </cell>
          <cell r="AP17">
            <v>0</v>
          </cell>
          <cell r="AQ17">
            <v>0</v>
          </cell>
          <cell r="AR17">
            <v>19670000</v>
          </cell>
          <cell r="AS17">
            <v>0</v>
          </cell>
          <cell r="AT17">
            <v>19670000</v>
          </cell>
          <cell r="AU17" t="str">
            <v>NO ADJUDICADO</v>
          </cell>
          <cell r="AV17">
            <v>0</v>
          </cell>
          <cell r="AW17" t="str">
            <v>Tamarugal</v>
          </cell>
          <cell r="AX17" t="str">
            <v/>
          </cell>
        </row>
        <row r="18">
          <cell r="E18" t="str">
            <v>65.057.194-0</v>
          </cell>
          <cell r="F18" t="str">
            <v>CON ALARMAS COMUNITARIAS PROTEGEMOS A NUESTROS VECINOS</v>
          </cell>
          <cell r="G18" t="str">
            <v>COMITE DE ARBITROS DE IQUIQUE</v>
          </cell>
          <cell r="H18" t="str">
            <v>DIRECTIVA VIGENTE</v>
          </cell>
          <cell r="I18" t="str">
            <v>OK</v>
          </cell>
          <cell r="J18" t="str">
            <v>OK</v>
          </cell>
          <cell r="K18" t="str">
            <v>Iquique</v>
          </cell>
          <cell r="L18" t="str">
            <v>Eduardo Davila Palape</v>
          </cell>
          <cell r="M18" t="str">
            <v>EDUARDO DAVILA PALAPE</v>
          </cell>
          <cell r="N18">
            <v>0</v>
          </cell>
          <cell r="O18" t="str">
            <v>NUEVO</v>
          </cell>
          <cell r="P18" t="str">
            <v>SITUACIONAL</v>
          </cell>
          <cell r="Q18" t="str">
            <v>ALARMAS</v>
          </cell>
          <cell r="R18">
            <v>0</v>
          </cell>
          <cell r="S18" t="str">
            <v>REDUCIR LAS OPORTUNIDADES DE COMETER DELITO</v>
          </cell>
          <cell r="T18">
            <v>0</v>
          </cell>
          <cell r="U18">
            <v>0</v>
          </cell>
          <cell r="V18" t="str">
            <v>SIN ADJUDICACIONES EN SEGURIDAD</v>
          </cell>
          <cell r="W18" t="str">
            <v/>
          </cell>
          <cell r="X18" t="str">
            <v/>
          </cell>
          <cell r="Y18" t="str">
            <v/>
          </cell>
          <cell r="Z18">
            <v>0</v>
          </cell>
          <cell r="AA18">
            <v>0</v>
          </cell>
          <cell r="AB18">
            <v>0</v>
          </cell>
          <cell r="AC18" t="str">
            <v>NIKH DEPORTES</v>
          </cell>
          <cell r="AD18" t="str">
            <v>KATHERINE CEBALLOS PEDREROS</v>
          </cell>
          <cell r="AE18">
            <v>7200000</v>
          </cell>
          <cell r="AF18" t="str">
            <v>SI</v>
          </cell>
          <cell r="AG18">
            <v>0</v>
          </cell>
          <cell r="AH18">
            <v>0</v>
          </cell>
          <cell r="AI18">
            <v>0</v>
          </cell>
          <cell r="AJ18">
            <v>0</v>
          </cell>
          <cell r="AK18">
            <v>0</v>
          </cell>
          <cell r="AL18">
            <v>0</v>
          </cell>
          <cell r="AM18">
            <v>0</v>
          </cell>
          <cell r="AN18">
            <v>0</v>
          </cell>
          <cell r="AO18" t="str">
            <v>INADMISIBLE</v>
          </cell>
          <cell r="AP18">
            <v>0</v>
          </cell>
          <cell r="AQ18">
            <v>0</v>
          </cell>
          <cell r="AR18">
            <v>0</v>
          </cell>
          <cell r="AS18">
            <v>0</v>
          </cell>
          <cell r="AT18">
            <v>0</v>
          </cell>
          <cell r="AU18">
            <v>0</v>
          </cell>
          <cell r="AV18">
            <v>0</v>
          </cell>
          <cell r="AW18">
            <v>0</v>
          </cell>
          <cell r="AX18" t="str">
            <v/>
          </cell>
        </row>
        <row r="19">
          <cell r="E19" t="str">
            <v>65.036.809-6</v>
          </cell>
          <cell r="F19" t="str">
            <v>SISTEMA DE ENERGÍA FOTOVOLTAICA PARA MEJORAR LA SEGURIDAD Y CALIDAD DE VIDA DEL PUEBLO DE HUASQUIÑA</v>
          </cell>
          <cell r="G19" t="str">
            <v>COMUNIDAD INDÍGENA AYMARA DE HUASQUIÑA</v>
          </cell>
          <cell r="H19" t="str">
            <v>DIRECTIVA VIGENTE</v>
          </cell>
          <cell r="I19" t="str">
            <v>OK</v>
          </cell>
          <cell r="J19" t="str">
            <v>OK</v>
          </cell>
          <cell r="K19" t="str">
            <v>Tamarugal</v>
          </cell>
          <cell r="L19" t="str">
            <v>CRUZ MERCEDES VIZCARRA PEREZ</v>
          </cell>
          <cell r="M19" t="str">
            <v>CRUZ MERCEDES VISCARRA PEREZ</v>
          </cell>
          <cell r="N19">
            <v>0</v>
          </cell>
          <cell r="O19" t="str">
            <v>NUEVO</v>
          </cell>
          <cell r="P19" t="str">
            <v>SITUACIONAL</v>
          </cell>
          <cell r="Q19" t="str">
            <v>ILUMINACIÓN</v>
          </cell>
          <cell r="R19">
            <v>0</v>
          </cell>
          <cell r="S19" t="str">
            <v>INSTALACION DE LUMINARIAS FOTOVOLTAICAS SOLARES EN EL PUEBLO DE HUASQUIÑA</v>
          </cell>
          <cell r="T19" t="str">
            <v>22 PANELES FOTOVOLTAICOS, 12 BATERIAS GEL 200A, 3 CONTROLADORES, 1 INVERSOR 600W 48V, BREAKER 60A</v>
          </cell>
          <cell r="U19">
            <v>0</v>
          </cell>
          <cell r="V19" t="str">
            <v>SIN ADJUDICACIONES EN SEGURIDAD</v>
          </cell>
          <cell r="W19" t="str">
            <v/>
          </cell>
          <cell r="X19" t="str">
            <v/>
          </cell>
          <cell r="Y19" t="str">
            <v/>
          </cell>
          <cell r="Z19">
            <v>0</v>
          </cell>
          <cell r="AA19" t="str">
            <v>NO REGISTRA PROYECTO ANTERIOR</v>
          </cell>
          <cell r="AB19">
            <v>0</v>
          </cell>
          <cell r="AC19" t="str">
            <v>SEC PROYECT</v>
          </cell>
          <cell r="AD19" t="str">
            <v>FRANCISCO BARREDA PANIAGUA</v>
          </cell>
          <cell r="AE19">
            <v>18931710</v>
          </cell>
          <cell r="AF19" t="str">
            <v>SI</v>
          </cell>
          <cell r="AG19">
            <v>0</v>
          </cell>
          <cell r="AH19">
            <v>0</v>
          </cell>
          <cell r="AI19">
            <v>0</v>
          </cell>
          <cell r="AJ19" t="str">
            <v xml:space="preserve">1. EMPRESA TAMBIEN APARECE EN PROYECTO N°68
2. DE ADJUDICAR DEBE INGRESAR CALCULO LUMINICO.
</v>
          </cell>
          <cell r="AK19" t="str">
            <v>SITUACIONAL</v>
          </cell>
          <cell r="AL19">
            <v>18930000</v>
          </cell>
          <cell r="AM19">
            <v>18930000</v>
          </cell>
          <cell r="AN19">
            <v>0</v>
          </cell>
          <cell r="AO19" t="str">
            <v>ELEGIBLE</v>
          </cell>
          <cell r="AP19">
            <v>0</v>
          </cell>
          <cell r="AQ19">
            <v>0</v>
          </cell>
          <cell r="AR19">
            <v>18930000</v>
          </cell>
          <cell r="AS19">
            <v>10000000</v>
          </cell>
          <cell r="AT19">
            <v>18930000</v>
          </cell>
          <cell r="AU19" t="str">
            <v>ADJUDICADO</v>
          </cell>
          <cell r="AV19">
            <v>0</v>
          </cell>
          <cell r="AW19" t="str">
            <v>Tamarugal</v>
          </cell>
          <cell r="AX19">
            <v>10000000</v>
          </cell>
        </row>
        <row r="20">
          <cell r="E20" t="str">
            <v>71.075.000-9</v>
          </cell>
          <cell r="F20" t="str">
            <v>ILUMINACIÓN LIMPIA Y RENOVABLE PARA PERIMETRO, CLUB DEPORTIVO TENIS CHILE - UNIDAD VECINAL N°37</v>
          </cell>
          <cell r="G20" t="str">
            <v>CLUB DEPORTIVO TENIS CHILE</v>
          </cell>
          <cell r="H20" t="str">
            <v>DIRECTIVA VIGENTE</v>
          </cell>
          <cell r="I20" t="str">
            <v>OK</v>
          </cell>
          <cell r="J20" t="str">
            <v>OK</v>
          </cell>
          <cell r="K20" t="str">
            <v>Iquique</v>
          </cell>
          <cell r="L20" t="str">
            <v>PATRICIO FUENZALIDA VILCA</v>
          </cell>
          <cell r="M20" t="str">
            <v>JUAN CARLOS ROBLES FUENTES</v>
          </cell>
          <cell r="N20">
            <v>0</v>
          </cell>
          <cell r="O20" t="str">
            <v>NUEVO</v>
          </cell>
          <cell r="P20" t="str">
            <v>SITUACIONAL</v>
          </cell>
          <cell r="Q20" t="str">
            <v>ILUMINACIÓN</v>
          </cell>
          <cell r="R20">
            <v>0</v>
          </cell>
          <cell r="S20" t="str">
            <v>DOTAR DE ILUMINACION SOLAR FOTOVOLTAICA EL AREA DE INGRESO Y AREAS LATERALES DEL RECINTO DEL CLUB DEPORTIVO TENIS CHILE</v>
          </cell>
          <cell r="T20">
            <v>0</v>
          </cell>
          <cell r="U20">
            <v>0</v>
          </cell>
          <cell r="V20" t="str">
            <v>SIN ADJUDICACIONES EN SEGURIDAD</v>
          </cell>
          <cell r="W20" t="str">
            <v/>
          </cell>
          <cell r="X20" t="str">
            <v/>
          </cell>
          <cell r="Y20" t="str">
            <v/>
          </cell>
          <cell r="Z20">
            <v>0</v>
          </cell>
          <cell r="AA20">
            <v>0</v>
          </cell>
          <cell r="AB20">
            <v>0</v>
          </cell>
          <cell r="AC20" t="str">
            <v>VALVEL</v>
          </cell>
          <cell r="AD20" t="str">
            <v>HERNAN CORROTEA OLIVARES</v>
          </cell>
          <cell r="AE20">
            <v>19000000</v>
          </cell>
          <cell r="AF20" t="str">
            <v>SI</v>
          </cell>
          <cell r="AG20">
            <v>0</v>
          </cell>
          <cell r="AH20">
            <v>0</v>
          </cell>
          <cell r="AI20">
            <v>0</v>
          </cell>
          <cell r="AJ20" t="str">
            <v xml:space="preserve">1. ADJUNTAR CERTIFICADOS QUE JUSTIFIQUEN COMPETENCIAS DEL EQUIPO EJECUTOR. 
2. FIRMAR LA TOTALIDAD DE LOS CURRICLUMS DEL EQUIPO DE TRABAJO. 
3. NO ADJUNTA FOTOS DEL AREA DONDE SE INSTALARÁN LAS LUMINARIAS 
4. LA LUMINARIA ESCOGIDA NO ES LA MISMA USADA EN EL CALCULO LUMINICO.
5. LA LUMINARIA COTIZADA O PROYECTADA, NO SE AJUSTA A LA EXIGENCIA DE LA MUNICIPALIDAD.
6. PROYECTO NO GUARDA COHERENCIA CON LO QUE SE REQUIERE, SEGÚN ANEXO N°17
7. EL MAPA DE INSTALACIÓN DE LAS LUMINARIAS INDICAN QUE SERÁN UTILIZADAS PARA ILUMINAR LAS CANCHAS, LO CUAL NO SE AJUSTA AL OBJETIVO REAL DEL FONDO DE SEGURIDAD CIUDADANA, DADO QUE NO ESTÁN CUMPLIENDO UN ROL DE SEGURIDAD O RESGUARDO FRENTE A LA PREVENCIÓN DE DELITOS COMO INDICA EL OBJETIVO.
</v>
          </cell>
          <cell r="AK20" t="str">
            <v>SITUACIONAL</v>
          </cell>
          <cell r="AL20">
            <v>19071400</v>
          </cell>
          <cell r="AM20">
            <v>0</v>
          </cell>
          <cell r="AN20">
            <v>19071400</v>
          </cell>
          <cell r="AO20" t="str">
            <v>NO ELEGIBLE</v>
          </cell>
          <cell r="AP20">
            <v>0</v>
          </cell>
          <cell r="AQ20">
            <v>0</v>
          </cell>
          <cell r="AR20">
            <v>0</v>
          </cell>
          <cell r="AS20">
            <v>0</v>
          </cell>
          <cell r="AT20">
            <v>0</v>
          </cell>
          <cell r="AU20">
            <v>0</v>
          </cell>
          <cell r="AV20">
            <v>0</v>
          </cell>
          <cell r="AW20" t="str">
            <v>Iquique</v>
          </cell>
          <cell r="AX20" t="str">
            <v/>
          </cell>
        </row>
        <row r="21">
          <cell r="E21" t="str">
            <v>65.004.408-8</v>
          </cell>
          <cell r="F21" t="str">
            <v>ILUMINADOS Y SEGUROS</v>
          </cell>
          <cell r="G21" t="str">
            <v>JUNTA DE VECINOS 21 DE MAYO Nº17</v>
          </cell>
          <cell r="H21" t="str">
            <v>DIRECTIVA ESTÁ POR VENCER</v>
          </cell>
          <cell r="I21" t="str">
            <v>DIRECTIVA VENCE EL MES  7</v>
          </cell>
          <cell r="J21" t="str">
            <v>OK</v>
          </cell>
          <cell r="K21" t="str">
            <v>Iquique</v>
          </cell>
          <cell r="L21" t="str">
            <v>MIRTHA SILVA GONZALES MERCADO</v>
          </cell>
          <cell r="M21" t="str">
            <v>MIRTHA SILVA GONZALES MERCADO</v>
          </cell>
          <cell r="N21">
            <v>0</v>
          </cell>
          <cell r="O21" t="str">
            <v>NUEVO</v>
          </cell>
          <cell r="P21" t="str">
            <v>SITUACIONAL</v>
          </cell>
          <cell r="Q21" t="str">
            <v>ILUMINACIÓN</v>
          </cell>
          <cell r="R21">
            <v>0</v>
          </cell>
          <cell r="S21" t="str">
            <v>INSTALACION DE LUMINARIAS FOTOVOLTAICAS SOLARES EN EL SECTOR DE LA JUNTA DE VECINOS 21 DE MAYO N°17</v>
          </cell>
          <cell r="T21">
            <v>0</v>
          </cell>
          <cell r="U21">
            <v>0</v>
          </cell>
          <cell r="V21" t="str">
            <v>JUNTA DE VECINOS 21 DE MAYO N°17</v>
          </cell>
          <cell r="W21">
            <v>2014</v>
          </cell>
          <cell r="X21">
            <v>18940433</v>
          </cell>
          <cell r="Y21" t="str">
            <v>ALARMAS</v>
          </cell>
          <cell r="Z21">
            <v>0</v>
          </cell>
          <cell r="AA21">
            <v>0</v>
          </cell>
          <cell r="AB21">
            <v>0</v>
          </cell>
          <cell r="AC21" t="str">
            <v>NORTE SOLAR-LED E.I.R.L.</v>
          </cell>
          <cell r="AD21" t="str">
            <v>PATRICIO TRUJILLO SACCO</v>
          </cell>
          <cell r="AE21">
            <v>19575500</v>
          </cell>
          <cell r="AF21" t="str">
            <v>SI</v>
          </cell>
          <cell r="AG21">
            <v>0</v>
          </cell>
          <cell r="AH21">
            <v>0</v>
          </cell>
          <cell r="AI21">
            <v>0</v>
          </cell>
          <cell r="AJ21" t="str">
            <v xml:space="preserve">1.  ADJUNTAR CERTIFICADOS DE ESTUDIOS  DE LA TOTALIDAD DEL EUIPO DE TRABAJO ASÍ COMO SUS CURRICULUMS. 
2. PRESENTA CARRACTERÍSTICAS SIMILARES AL 94, 14 Y  7 EN RELACIÓN A  EQUIPO DE TRABAJO, MISMAS COTIZACIONES,  
3. NO PRESENTA MAPA DE FACTOR DE RIESGO SEGÚN ANEXO 11. 
4. LISTADO DE BENEFICIARIOS DE  LA INSTITUCIÓN EN UN PORCIENTO MUY BAJO EN RELACIÓN A LA DECLARADA EN EL PROYECTO ANEXO 9. </v>
          </cell>
          <cell r="AK21" t="str">
            <v>SITUACIONAL</v>
          </cell>
          <cell r="AL21">
            <v>19929261</v>
          </cell>
          <cell r="AM21">
            <v>0</v>
          </cell>
          <cell r="AN21">
            <v>19929261</v>
          </cell>
          <cell r="AO21" t="str">
            <v>NO ELEGIBLE</v>
          </cell>
          <cell r="AP21">
            <v>0</v>
          </cell>
          <cell r="AQ21">
            <v>0</v>
          </cell>
          <cell r="AR21">
            <v>0</v>
          </cell>
          <cell r="AS21">
            <v>0</v>
          </cell>
          <cell r="AT21">
            <v>0</v>
          </cell>
          <cell r="AU21">
            <v>0</v>
          </cell>
          <cell r="AV21">
            <v>0</v>
          </cell>
          <cell r="AW21" t="str">
            <v>Iquique</v>
          </cell>
          <cell r="AX21" t="str">
            <v/>
          </cell>
        </row>
        <row r="22">
          <cell r="E22" t="str">
            <v>65.821.720-8</v>
          </cell>
          <cell r="F22" t="str">
            <v>CESFAM AGUIRRE ILUMINADO Y MÁS SEGURO</v>
          </cell>
          <cell r="G22" t="str">
            <v>CONSEJO VECINAL DE SALUD CONSULTORIO CIRUJANO AGUIRRE</v>
          </cell>
          <cell r="H22" t="str">
            <v>DIRECTIVA VIGENTE</v>
          </cell>
          <cell r="I22" t="str">
            <v>OK</v>
          </cell>
          <cell r="J22" t="str">
            <v>OK</v>
          </cell>
          <cell r="K22" t="str">
            <v>Iquique</v>
          </cell>
          <cell r="L22" t="str">
            <v>MARIO MOISES MUÑOZ RISSO</v>
          </cell>
          <cell r="M22" t="str">
            <v>LOREN AROS SANA</v>
          </cell>
          <cell r="N22">
            <v>0</v>
          </cell>
          <cell r="O22" t="str">
            <v>NUEVO</v>
          </cell>
          <cell r="P22" t="str">
            <v>SITUACIONAL</v>
          </cell>
          <cell r="Q22" t="str">
            <v>ILUMINACIÓN</v>
          </cell>
          <cell r="R22">
            <v>0</v>
          </cell>
          <cell r="S22" t="str">
            <v>INSTALACVION DE LUMINARIAS EN EL SECTOR DEL CESFAM CIRUJANO AGUIRRE</v>
          </cell>
          <cell r="T22" t="str">
            <v>10 LUMINARIAS</v>
          </cell>
          <cell r="U22">
            <v>0</v>
          </cell>
          <cell r="V22" t="str">
            <v>SIN ADJUDICACIONES EN SEGURIDAD</v>
          </cell>
          <cell r="W22" t="str">
            <v/>
          </cell>
          <cell r="X22" t="str">
            <v/>
          </cell>
          <cell r="Y22" t="str">
            <v/>
          </cell>
          <cell r="Z22" t="str">
            <v>PROYECTO CERRADO</v>
          </cell>
          <cell r="AA22" t="str">
            <v>AÑO 2014</v>
          </cell>
          <cell r="AB22">
            <v>0</v>
          </cell>
          <cell r="AC22" t="str">
            <v>NORTE SOLAR-LED E.I.R.L.</v>
          </cell>
          <cell r="AD22" t="str">
            <v>PATRICIO TRUJILLO SACCO</v>
          </cell>
          <cell r="AE22">
            <v>19575500</v>
          </cell>
          <cell r="AF22" t="str">
            <v>SI</v>
          </cell>
          <cell r="AG22">
            <v>0</v>
          </cell>
          <cell r="AH22">
            <v>0</v>
          </cell>
          <cell r="AI22">
            <v>0</v>
          </cell>
          <cell r="AJ22" t="str">
            <v>1.  ADJUNTAR CERTIFICADOS DE ESTUDIOS  DE LA TOTALIDAD DEL EQUIPO DE TRABAJO ASÍ COMO SUS CURRICULUMS. 
2. PRESENTA CARRACTERÍSTICAS SIMILARES AL 94, 14 Y 7 MISMA EMPRESA , MISMAS COTIZACIONES.  
3. DEBE AJUSTAR FECHAS DE EJECUCIÓN DEL PROYECTO
4. DE ADJUDICAR, DEBE ADJUNTAR EL CONTRATO ENTRE PRIVADOS QUE INCORPORA EN EL PROYECTO, PERO AJUSTANDO LOS PLAZOS REALES DE EJECUCIÓN, YA QUE EN ESTE CONTRATO SE ENCUENTRA EL COMPROMISO DE MANTENCIÓN.</v>
          </cell>
          <cell r="AK22" t="str">
            <v>SITUACIONAL</v>
          </cell>
          <cell r="AL22">
            <v>19929261</v>
          </cell>
          <cell r="AM22">
            <v>19929261</v>
          </cell>
          <cell r="AN22">
            <v>0</v>
          </cell>
          <cell r="AO22" t="str">
            <v>ELEGIBLE</v>
          </cell>
          <cell r="AP22">
            <v>0</v>
          </cell>
          <cell r="AQ22">
            <v>0</v>
          </cell>
          <cell r="AR22">
            <v>19929261</v>
          </cell>
          <cell r="AS22">
            <v>0</v>
          </cell>
          <cell r="AT22">
            <v>19929261</v>
          </cell>
          <cell r="AU22" t="str">
            <v>NO ADJUDICADO</v>
          </cell>
          <cell r="AV22">
            <v>0</v>
          </cell>
          <cell r="AW22" t="str">
            <v>Iquique</v>
          </cell>
          <cell r="AX22" t="str">
            <v/>
          </cell>
        </row>
        <row r="23">
          <cell r="E23" t="str">
            <v>65.054.768-3</v>
          </cell>
          <cell r="F23" t="str">
            <v>NIÑOS EN CONTENCIÓN</v>
          </cell>
          <cell r="G23" t="str">
            <v>FUNDACION PROPAIS</v>
          </cell>
          <cell r="H23" t="str">
            <v>DIRECTIVA VIGENTE</v>
          </cell>
          <cell r="I23" t="str">
            <v>OK</v>
          </cell>
          <cell r="J23" t="str">
            <v>OK</v>
          </cell>
          <cell r="K23" t="str">
            <v>Iquique</v>
          </cell>
          <cell r="L23" t="str">
            <v>TEOBALDO PATRICIO CUEVAS VILLALOBOS</v>
          </cell>
          <cell r="M23" t="str">
            <v>TEOBALDO PATRICIO CUEVAS VILLALOBOS</v>
          </cell>
          <cell r="N23">
            <v>0</v>
          </cell>
          <cell r="O23" t="str">
            <v>NUEVO</v>
          </cell>
          <cell r="P23" t="str">
            <v>PSICOSOCIAL</v>
          </cell>
          <cell r="Q23">
            <v>0</v>
          </cell>
          <cell r="R23" t="str">
            <v>PREVENCIÓN INFANTOJUVENIL</v>
          </cell>
          <cell r="S23">
            <v>0</v>
          </cell>
          <cell r="T23">
            <v>0</v>
          </cell>
          <cell r="U23">
            <v>0</v>
          </cell>
          <cell r="V23" t="str">
            <v>SIN ADJUDICACIONES EN SEGURIDAD</v>
          </cell>
          <cell r="W23" t="str">
            <v/>
          </cell>
          <cell r="X23" t="str">
            <v/>
          </cell>
          <cell r="Y23" t="str">
            <v/>
          </cell>
          <cell r="Z23">
            <v>0</v>
          </cell>
          <cell r="AA23" t="str">
            <v>NO REGISTRA PROYECTO ANTERIOR</v>
          </cell>
          <cell r="AB23">
            <v>0</v>
          </cell>
          <cell r="AC23">
            <v>0</v>
          </cell>
          <cell r="AD23">
            <v>0</v>
          </cell>
          <cell r="AE23">
            <v>0</v>
          </cell>
          <cell r="AF23">
            <v>0</v>
          </cell>
          <cell r="AG23">
            <v>0</v>
          </cell>
          <cell r="AH23">
            <v>0</v>
          </cell>
          <cell r="AI23">
            <v>0</v>
          </cell>
          <cell r="AJ23" t="str">
            <v>1. EN DETALLE DE OPERACIÓN DETALLA CREACION DE 8 VIDEOS INFANTILES X MONTO DE 4.000.000, SE CONSIDERA QUE ESTE VIDEO ESCAPA DE LAS ACT.DE ENTRETENCION , LUDICO, PINTURA QUE SE OFRECERIAN A LOS NIÑOS, QUE EXPLICA LA PROBLEMATICA DEAMBULAN Y QUE SE BUSCA QUE ESTE BIEN CUIDADOS, ENTRETENIDOS Y APRENDIENDO,  PUDIENDO UTILIZAR EL MONTO ASIGNADO AL VIDEO EN AMPLIAR LA COBERTURA O INCLUIR OTRAS ACTIVIDADES O ESTIMULOS PARA LOS BENEFICIARIOS.  
2.  CV SIN FIRMA, NO ACREDITA LA EXPERIENCIA CON DOCUMENTOS.</v>
          </cell>
          <cell r="AK23" t="str">
            <v>PSICOSOCIAL</v>
          </cell>
          <cell r="AL23">
            <v>12000000</v>
          </cell>
          <cell r="AM23">
            <v>8000000</v>
          </cell>
          <cell r="AN23">
            <v>4000000</v>
          </cell>
          <cell r="AO23" t="str">
            <v>ELEGIBLE</v>
          </cell>
          <cell r="AP23">
            <v>0</v>
          </cell>
          <cell r="AQ23">
            <v>0</v>
          </cell>
          <cell r="AR23">
            <v>8000000</v>
          </cell>
          <cell r="AS23">
            <v>0</v>
          </cell>
          <cell r="AT23">
            <v>8000000</v>
          </cell>
          <cell r="AU23" t="str">
            <v>NO ADJUDICADO</v>
          </cell>
          <cell r="AV23">
            <v>0</v>
          </cell>
          <cell r="AW23" t="str">
            <v>Iquique</v>
          </cell>
          <cell r="AX23" t="str">
            <v/>
          </cell>
        </row>
        <row r="24">
          <cell r="E24" t="str">
            <v>65.036.696-4</v>
          </cell>
          <cell r="F24" t="str">
            <v>LUZ EN LA OSCURIDAD</v>
          </cell>
          <cell r="G24" t="str">
            <v>AGRUPACIÓN SOCIAL CULTURAL Y DEPORTIVO ESPERANZA DEL FUTURO ALTO HOSPICIO</v>
          </cell>
          <cell r="H24" t="str">
            <v>DIRECTIVA VIGENTE</v>
          </cell>
          <cell r="I24" t="str">
            <v>OK</v>
          </cell>
          <cell r="J24" t="str">
            <v>OK</v>
          </cell>
          <cell r="K24" t="str">
            <v>Iquique</v>
          </cell>
          <cell r="L24" t="str">
            <v>juana ruth vasquez espinoza</v>
          </cell>
          <cell r="M24" t="str">
            <v xml:space="preserve">JONATHAN RAMOS RIVERA </v>
          </cell>
          <cell r="N24">
            <v>0</v>
          </cell>
          <cell r="O24" t="str">
            <v>NUEVO</v>
          </cell>
          <cell r="P24" t="str">
            <v>SITUACIONAL</v>
          </cell>
          <cell r="Q24" t="str">
            <v>ILUMINACIÓN</v>
          </cell>
          <cell r="R24">
            <v>0</v>
          </cell>
          <cell r="S24" t="str">
            <v xml:space="preserve">PROVEER DE ILUMINACIÓN FOTOVOLTAICA A LOS VECINOS PARA DAR SEGURIDAD </v>
          </cell>
          <cell r="T24">
            <v>0</v>
          </cell>
          <cell r="U24">
            <v>0</v>
          </cell>
          <cell r="V24" t="str">
            <v>SIN ADJUDICACIONES EN SEGURIDAD</v>
          </cell>
          <cell r="W24" t="str">
            <v/>
          </cell>
          <cell r="X24" t="str">
            <v/>
          </cell>
          <cell r="Y24" t="str">
            <v/>
          </cell>
          <cell r="Z24">
            <v>0</v>
          </cell>
          <cell r="AA24">
            <v>0</v>
          </cell>
          <cell r="AB24">
            <v>0</v>
          </cell>
          <cell r="AC24" t="str">
            <v>TRANSUR</v>
          </cell>
          <cell r="AD24" t="str">
            <v>RODRIGO SANHUEZA VALVERDE</v>
          </cell>
          <cell r="AE24">
            <v>19873000</v>
          </cell>
          <cell r="AF24">
            <v>0</v>
          </cell>
          <cell r="AG24">
            <v>0</v>
          </cell>
          <cell r="AH24">
            <v>0</v>
          </cell>
          <cell r="AI24">
            <v>0</v>
          </cell>
          <cell r="AJ24">
            <v>0</v>
          </cell>
          <cell r="AK24">
            <v>0</v>
          </cell>
          <cell r="AL24">
            <v>0</v>
          </cell>
          <cell r="AM24">
            <v>0</v>
          </cell>
          <cell r="AN24">
            <v>0</v>
          </cell>
          <cell r="AO24" t="str">
            <v>INADMISIBLE</v>
          </cell>
          <cell r="AP24">
            <v>0</v>
          </cell>
          <cell r="AQ24">
            <v>0</v>
          </cell>
          <cell r="AR24">
            <v>0</v>
          </cell>
          <cell r="AS24">
            <v>0</v>
          </cell>
          <cell r="AT24">
            <v>0</v>
          </cell>
          <cell r="AU24">
            <v>0</v>
          </cell>
          <cell r="AV24">
            <v>0</v>
          </cell>
          <cell r="AW24">
            <v>0</v>
          </cell>
          <cell r="AX24" t="str">
            <v/>
          </cell>
        </row>
        <row r="25">
          <cell r="E25" t="str">
            <v>65.291.360-1</v>
          </cell>
          <cell r="F25" t="str">
            <v>PROTEGIENDO NUESTRO SECTOR</v>
          </cell>
          <cell r="G25" t="str">
            <v>JUNTA DE VECINOS 12 DE OCTUBRE</v>
          </cell>
          <cell r="H25" t="str">
            <v>DIRECTIVA VIGENTE</v>
          </cell>
          <cell r="I25" t="str">
            <v>OK</v>
          </cell>
          <cell r="J25" t="str">
            <v>OK</v>
          </cell>
          <cell r="K25" t="str">
            <v>Iquique</v>
          </cell>
          <cell r="L25" t="str">
            <v>juana ruth vasquez espinoza</v>
          </cell>
          <cell r="M25" t="str">
            <v>JONATHAN RAMOS RIVERA</v>
          </cell>
          <cell r="N25">
            <v>0</v>
          </cell>
          <cell r="O25" t="str">
            <v>NUEVO</v>
          </cell>
          <cell r="P25" t="str">
            <v>SITUACIONAL</v>
          </cell>
          <cell r="Q25" t="str">
            <v>CAMARAS</v>
          </cell>
          <cell r="R25">
            <v>0</v>
          </cell>
          <cell r="S25">
            <v>0</v>
          </cell>
          <cell r="T25">
            <v>0</v>
          </cell>
          <cell r="U25">
            <v>0</v>
          </cell>
          <cell r="V25" t="str">
            <v>SIN ADJUDICACIONES EN SEGURIDAD</v>
          </cell>
          <cell r="W25" t="str">
            <v/>
          </cell>
          <cell r="X25" t="str">
            <v/>
          </cell>
          <cell r="Y25" t="str">
            <v/>
          </cell>
          <cell r="Z25">
            <v>0</v>
          </cell>
          <cell r="AA25">
            <v>0</v>
          </cell>
          <cell r="AB25">
            <v>0</v>
          </cell>
          <cell r="AC25" t="str">
            <v>MEGAFACTORY</v>
          </cell>
          <cell r="AD25" t="str">
            <v>NO REGISTRA</v>
          </cell>
          <cell r="AE25">
            <v>3987161</v>
          </cell>
          <cell r="AF25" t="str">
            <v>SI</v>
          </cell>
          <cell r="AG25" t="str">
            <v>INCOMPLETO</v>
          </cell>
          <cell r="AH25">
            <v>0</v>
          </cell>
          <cell r="AI25">
            <v>0</v>
          </cell>
          <cell r="AJ25" t="str">
            <v>1. COTIZACIONES NO EXHIBEN GARANTÍA DE 2 AÑOS, EL PROYECTO SE DEBE AGREGAR ESTA INFORMACIÓN E INCLUIR PLAN DE TRABAJO. 
2. EL PROYECTO CONSIDERA 20 CÁMARAS (SEGÚN  SE INFORMA EN RESULTADOS ESPERADOS). EN ALGUNAS COTIZACIONES SOLO SE ESTABLECEN PARA 16 UNIDADES Y EN DETALLE DE OPERACIÓN SE HABLA DE 16 CAMARAS MÁS OTRAS DOS.
3. EL PROYECTO NO DEFINE SI SERÁN CAMARAS IP, MIENTRAS QUE EN ALGUNAS COTIZACIONES SEÑALAN CÁMARAS IP Y EN OTRAS DE LAS CONVENCIONALES.
4.-FALTA DE CURRICULUM DEL TECNICO INSTLADOR.
4. NO HAY COHERENCIA RESPECTO A LAS CAMARAS PLANTEADAS, COTIZADAS, NO SE LOGRA DISTINGUIR CLARAMENTE</v>
          </cell>
          <cell r="AK25" t="str">
            <v>SITUACIONAL</v>
          </cell>
          <cell r="AL25">
            <v>8000000</v>
          </cell>
          <cell r="AM25">
            <v>0</v>
          </cell>
          <cell r="AN25">
            <v>8000000</v>
          </cell>
          <cell r="AO25" t="str">
            <v>NO ELEGIBLE</v>
          </cell>
          <cell r="AP25">
            <v>0</v>
          </cell>
          <cell r="AQ25">
            <v>0</v>
          </cell>
          <cell r="AR25">
            <v>0</v>
          </cell>
          <cell r="AS25">
            <v>0</v>
          </cell>
          <cell r="AT25">
            <v>0</v>
          </cell>
          <cell r="AU25">
            <v>0</v>
          </cell>
          <cell r="AV25">
            <v>0</v>
          </cell>
          <cell r="AW25" t="str">
            <v>Iquique</v>
          </cell>
          <cell r="AX25" t="str">
            <v/>
          </cell>
        </row>
        <row r="26">
          <cell r="E26" t="str">
            <v>65.295.920-2</v>
          </cell>
          <cell r="F26" t="str">
            <v>IQUIQUE SUR, UN GOLPE A LA DELINCUENCIA</v>
          </cell>
          <cell r="G26" t="str">
            <v>JUNTA DE VECINOS IQUIQUE SUR</v>
          </cell>
          <cell r="H26" t="str">
            <v>DIRECTIVA ESTÁ POR VENCER</v>
          </cell>
          <cell r="I26" t="str">
            <v>DIRECTIVA VENCE EL MES  3</v>
          </cell>
          <cell r="J26" t="str">
            <v>OK</v>
          </cell>
          <cell r="K26" t="str">
            <v>Iquique</v>
          </cell>
          <cell r="L26" t="str">
            <v>ELIZABETH ANTONIA PEREZ ESPINOZA</v>
          </cell>
          <cell r="M26" t="str">
            <v>ELIZABETH PEREZ ESPINOZA</v>
          </cell>
          <cell r="N26">
            <v>0</v>
          </cell>
          <cell r="O26" t="str">
            <v>NUEVO</v>
          </cell>
          <cell r="P26" t="str">
            <v>SITUACIONAL</v>
          </cell>
          <cell r="Q26" t="str">
            <v>ALARMAS</v>
          </cell>
          <cell r="R26">
            <v>0</v>
          </cell>
          <cell r="S26" t="str">
            <v>INSTALACIÓN DE ALARMAS COMUNITARIAS  Y CAPACITACIÓN EN SU USO.</v>
          </cell>
          <cell r="T26">
            <v>0</v>
          </cell>
          <cell r="U26">
            <v>0</v>
          </cell>
          <cell r="V26" t="str">
            <v>SIN ADJUDICACIONES EN SEGURIDAD</v>
          </cell>
          <cell r="W26" t="str">
            <v/>
          </cell>
          <cell r="X26" t="str">
            <v/>
          </cell>
          <cell r="Y26" t="str">
            <v/>
          </cell>
          <cell r="Z26">
            <v>0</v>
          </cell>
          <cell r="AA26">
            <v>0</v>
          </cell>
          <cell r="AB26">
            <v>0</v>
          </cell>
          <cell r="AC26" t="str">
            <v>AUTOMATA</v>
          </cell>
          <cell r="AD26" t="str">
            <v>RONALD VELOSO VERGARA</v>
          </cell>
          <cell r="AE26">
            <v>7900000</v>
          </cell>
          <cell r="AF26" t="str">
            <v>SI</v>
          </cell>
          <cell r="AG26">
            <v>0</v>
          </cell>
          <cell r="AH26">
            <v>0</v>
          </cell>
          <cell r="AI26">
            <v>0</v>
          </cell>
          <cell r="AJ26">
            <v>0</v>
          </cell>
          <cell r="AK26">
            <v>0</v>
          </cell>
          <cell r="AL26">
            <v>0</v>
          </cell>
          <cell r="AM26">
            <v>0</v>
          </cell>
          <cell r="AN26">
            <v>0</v>
          </cell>
          <cell r="AO26" t="str">
            <v>INADMISIBLE</v>
          </cell>
          <cell r="AP26">
            <v>0</v>
          </cell>
          <cell r="AQ26">
            <v>0</v>
          </cell>
          <cell r="AR26">
            <v>0</v>
          </cell>
          <cell r="AS26">
            <v>0</v>
          </cell>
          <cell r="AT26">
            <v>0</v>
          </cell>
          <cell r="AU26">
            <v>0</v>
          </cell>
          <cell r="AV26">
            <v>0</v>
          </cell>
          <cell r="AW26">
            <v>0</v>
          </cell>
          <cell r="AX26" t="str">
            <v/>
          </cell>
        </row>
        <row r="27">
          <cell r="E27" t="str">
            <v>65.463.200-6</v>
          </cell>
          <cell r="F27" t="str">
            <v>SEGUROS CON ALARMAS COMUNITARIAS PARA HUANTAJAYA 1</v>
          </cell>
          <cell r="G27" t="str">
            <v>JUNTA VECINAL HUANTAJAYA I</v>
          </cell>
          <cell r="H27" t="str">
            <v>DIRECTIVA ESTÁ POR VENCER</v>
          </cell>
          <cell r="I27" t="str">
            <v>DIRECTIVA VENCE EL MES  12</v>
          </cell>
          <cell r="J27" t="str">
            <v>OK</v>
          </cell>
          <cell r="K27" t="str">
            <v>Iquique</v>
          </cell>
          <cell r="L27" t="str">
            <v>NANCY DEL CARMEN BRAVO MENA</v>
          </cell>
          <cell r="M27" t="str">
            <v>NANCY BRAVO MENA</v>
          </cell>
          <cell r="N27">
            <v>0</v>
          </cell>
          <cell r="O27" t="str">
            <v>NUEVO</v>
          </cell>
          <cell r="P27" t="str">
            <v>SITUACIONAL</v>
          </cell>
          <cell r="Q27" t="str">
            <v>ALARMAS</v>
          </cell>
          <cell r="R27">
            <v>0</v>
          </cell>
          <cell r="S27" t="str">
            <v>MINIMIZAR LOS FACTORES DE RIESGOS Y AUMENTAR LA PERCEPCIÓN DE SEGURIDAD.</v>
          </cell>
          <cell r="T27">
            <v>0</v>
          </cell>
          <cell r="U27">
            <v>0</v>
          </cell>
          <cell r="V27" t="str">
            <v>SIN ADJUDICACIONES EN SEGURIDAD</v>
          </cell>
          <cell r="W27" t="str">
            <v/>
          </cell>
          <cell r="X27" t="str">
            <v/>
          </cell>
          <cell r="Y27" t="str">
            <v/>
          </cell>
          <cell r="Z27">
            <v>0</v>
          </cell>
          <cell r="AA27">
            <v>0</v>
          </cell>
          <cell r="AB27">
            <v>0</v>
          </cell>
          <cell r="AC27" t="str">
            <v>AUTOMATA</v>
          </cell>
          <cell r="AD27" t="str">
            <v>RONALD VELOSO VERGARA</v>
          </cell>
          <cell r="AE27">
            <v>7900000</v>
          </cell>
          <cell r="AF27" t="str">
            <v>SI</v>
          </cell>
          <cell r="AG27">
            <v>0</v>
          </cell>
          <cell r="AH27">
            <v>0</v>
          </cell>
          <cell r="AI27">
            <v>0</v>
          </cell>
          <cell r="AJ27">
            <v>0</v>
          </cell>
          <cell r="AK27">
            <v>0</v>
          </cell>
          <cell r="AL27">
            <v>0</v>
          </cell>
          <cell r="AM27">
            <v>0</v>
          </cell>
          <cell r="AN27">
            <v>0</v>
          </cell>
          <cell r="AO27" t="str">
            <v>INADMISIBLE</v>
          </cell>
          <cell r="AP27">
            <v>0</v>
          </cell>
          <cell r="AQ27">
            <v>0</v>
          </cell>
          <cell r="AR27">
            <v>0</v>
          </cell>
          <cell r="AS27">
            <v>0</v>
          </cell>
          <cell r="AT27">
            <v>0</v>
          </cell>
          <cell r="AU27">
            <v>0</v>
          </cell>
          <cell r="AV27">
            <v>0</v>
          </cell>
          <cell r="AW27">
            <v>0</v>
          </cell>
          <cell r="AX27" t="str">
            <v/>
          </cell>
        </row>
        <row r="28">
          <cell r="E28" t="str">
            <v>65.946.620-1</v>
          </cell>
          <cell r="F28" t="str">
            <v>DUNAS 1 CON ALARMAS COMUNITARIAS</v>
          </cell>
          <cell r="G28" t="str">
            <v>JUNTA DE VECINOS DUNAS 1</v>
          </cell>
          <cell r="H28" t="str">
            <v>DIRECTIVA ESTÁ POR VENCER</v>
          </cell>
          <cell r="I28" t="str">
            <v>DIRECTIVA VENCE EL MES  9</v>
          </cell>
          <cell r="J28" t="str">
            <v>OK</v>
          </cell>
          <cell r="K28" t="str">
            <v>Iquique</v>
          </cell>
          <cell r="L28" t="str">
            <v>AMERICA CHAVEZ ARAVENA</v>
          </cell>
          <cell r="M28" t="str">
            <v xml:space="preserve">AMERICA CHAVEZ ARAVENA </v>
          </cell>
          <cell r="N28">
            <v>0</v>
          </cell>
          <cell r="O28" t="str">
            <v>NUEVO</v>
          </cell>
          <cell r="P28" t="str">
            <v>SITUACIONAL</v>
          </cell>
          <cell r="Q28" t="str">
            <v>ALARMAS</v>
          </cell>
          <cell r="R28">
            <v>0</v>
          </cell>
          <cell r="S28" t="str">
            <v>COORDINACIÓN DE LOS VECINOS ANTE FOCO DELICTUAL</v>
          </cell>
          <cell r="T28">
            <v>0</v>
          </cell>
          <cell r="U28">
            <v>0</v>
          </cell>
          <cell r="V28" t="str">
            <v xml:space="preserve">UNIDOS Y ORGANIZADOS CON ALARMAS COMUNITARIAS </v>
          </cell>
          <cell r="W28">
            <v>2015</v>
          </cell>
          <cell r="X28">
            <v>7769300</v>
          </cell>
          <cell r="Y28" t="str">
            <v>ALARMAS</v>
          </cell>
          <cell r="Z28">
            <v>0</v>
          </cell>
          <cell r="AA28">
            <v>0</v>
          </cell>
          <cell r="AB28">
            <v>0</v>
          </cell>
          <cell r="AC28" t="str">
            <v>AUTOMATA</v>
          </cell>
          <cell r="AD28" t="str">
            <v>RONALD VELOSO VERGARA</v>
          </cell>
          <cell r="AE28">
            <v>7900000</v>
          </cell>
          <cell r="AF28" t="str">
            <v>SI</v>
          </cell>
          <cell r="AG28">
            <v>0</v>
          </cell>
          <cell r="AH28">
            <v>0</v>
          </cell>
          <cell r="AI28">
            <v>0</v>
          </cell>
          <cell r="AJ28">
            <v>0</v>
          </cell>
          <cell r="AK28">
            <v>0</v>
          </cell>
          <cell r="AL28">
            <v>0</v>
          </cell>
          <cell r="AM28">
            <v>0</v>
          </cell>
          <cell r="AN28">
            <v>0</v>
          </cell>
          <cell r="AO28" t="str">
            <v>INADMISIBLE</v>
          </cell>
          <cell r="AP28">
            <v>0</v>
          </cell>
          <cell r="AQ28">
            <v>0</v>
          </cell>
          <cell r="AR28">
            <v>0</v>
          </cell>
          <cell r="AS28">
            <v>0</v>
          </cell>
          <cell r="AT28">
            <v>0</v>
          </cell>
          <cell r="AU28">
            <v>0</v>
          </cell>
          <cell r="AV28">
            <v>0</v>
          </cell>
          <cell r="AW28">
            <v>0</v>
          </cell>
          <cell r="AX28" t="str">
            <v/>
          </cell>
        </row>
        <row r="29">
          <cell r="E29" t="str">
            <v>65.602.840-8</v>
          </cell>
          <cell r="F29" t="str">
            <v>ALARMAS COMUNITARIAS INTELIGENTES PARA SANTA ROSA DE HUARA 1</v>
          </cell>
          <cell r="G29" t="str">
            <v>JUNTA DE VECINOS SANTA ROSA DE HUARA 1</v>
          </cell>
          <cell r="H29" t="str">
            <v>DIRECTIVA ESTÁ POR VENCER</v>
          </cell>
          <cell r="I29" t="str">
            <v>DIRECTIVA VENCE EL MES  5</v>
          </cell>
          <cell r="J29" t="str">
            <v>OK</v>
          </cell>
          <cell r="K29" t="str">
            <v>Iquique</v>
          </cell>
          <cell r="L29" t="str">
            <v>NURY DEL CARMEN HUERTA COLQUE</v>
          </cell>
          <cell r="M29" t="str">
            <v>NURY HUERTA COLQUE</v>
          </cell>
          <cell r="N29">
            <v>0</v>
          </cell>
          <cell r="O29" t="str">
            <v>NUEVO</v>
          </cell>
          <cell r="P29" t="str">
            <v>SITUACIONAL</v>
          </cell>
          <cell r="Q29" t="str">
            <v>ALARMAS</v>
          </cell>
          <cell r="R29">
            <v>0</v>
          </cell>
          <cell r="S29" t="str">
            <v xml:space="preserve">HERRAMIENTA QUE SIRVE PARA LA SEGURIDAD E INTERACCIÓN ENTRE LOS VECINOS </v>
          </cell>
          <cell r="T29">
            <v>0</v>
          </cell>
          <cell r="U29">
            <v>0</v>
          </cell>
          <cell r="V29" t="str">
            <v>SIN ADJUDICACIONES EN SEGURIDAD</v>
          </cell>
          <cell r="W29" t="str">
            <v/>
          </cell>
          <cell r="X29" t="str">
            <v/>
          </cell>
          <cell r="Y29" t="str">
            <v/>
          </cell>
          <cell r="Z29">
            <v>0</v>
          </cell>
          <cell r="AA29">
            <v>0</v>
          </cell>
          <cell r="AB29">
            <v>0</v>
          </cell>
          <cell r="AC29" t="str">
            <v>AUTOMATA</v>
          </cell>
          <cell r="AD29" t="str">
            <v>RONALD VELOSO VERGARA</v>
          </cell>
          <cell r="AE29">
            <v>7900000</v>
          </cell>
          <cell r="AF29" t="str">
            <v>SI</v>
          </cell>
          <cell r="AG29">
            <v>0</v>
          </cell>
          <cell r="AH29">
            <v>0</v>
          </cell>
          <cell r="AI29">
            <v>0</v>
          </cell>
          <cell r="AJ29">
            <v>0</v>
          </cell>
          <cell r="AK29">
            <v>0</v>
          </cell>
          <cell r="AL29">
            <v>0</v>
          </cell>
          <cell r="AM29">
            <v>0</v>
          </cell>
          <cell r="AN29">
            <v>0</v>
          </cell>
          <cell r="AO29" t="str">
            <v>INADMISIBLE</v>
          </cell>
          <cell r="AP29">
            <v>0</v>
          </cell>
          <cell r="AQ29">
            <v>0</v>
          </cell>
          <cell r="AR29">
            <v>0</v>
          </cell>
          <cell r="AS29">
            <v>0</v>
          </cell>
          <cell r="AT29">
            <v>0</v>
          </cell>
          <cell r="AU29">
            <v>0</v>
          </cell>
          <cell r="AV29">
            <v>0</v>
          </cell>
          <cell r="AW29">
            <v>0</v>
          </cell>
          <cell r="AX29" t="str">
            <v/>
          </cell>
        </row>
        <row r="30">
          <cell r="E30" t="str">
            <v>65.044.558-9</v>
          </cell>
          <cell r="F30" t="str">
            <v>MAS SEGUROS EN ALTOS DEL MAR CON ALARMAS INTELIGENTES</v>
          </cell>
          <cell r="G30" t="str">
            <v>JUNTA DE VECINOS CONJUNTO HABITACIONAL ALTOS DEL MAR I</v>
          </cell>
          <cell r="H30" t="str">
            <v>DIRECTIVA ESTÁ POR VENCER</v>
          </cell>
          <cell r="I30" t="str">
            <v>DIRECTIVA VENCE EL MES  6</v>
          </cell>
          <cell r="J30" t="str">
            <v>OK</v>
          </cell>
          <cell r="K30" t="str">
            <v>Iquique</v>
          </cell>
          <cell r="L30" t="str">
            <v>MARGARITA ANGELICA CLAVERIA MATEY</v>
          </cell>
          <cell r="M30" t="str">
            <v>MARGARITA ANGELICA CLAVERIA MATEY</v>
          </cell>
          <cell r="N30">
            <v>0</v>
          </cell>
          <cell r="O30" t="str">
            <v>NUEVO</v>
          </cell>
          <cell r="P30" t="str">
            <v>SITUACIONAL</v>
          </cell>
          <cell r="Q30" t="str">
            <v>ALARMAS</v>
          </cell>
          <cell r="R30">
            <v>0</v>
          </cell>
          <cell r="S30" t="str">
            <v>MINIMIZAR LOS FACTORES DE RIESGOS Y AUMENTAR LA PERCEPCIÓN DE SEGURIDAD.</v>
          </cell>
          <cell r="T30">
            <v>0</v>
          </cell>
          <cell r="U30">
            <v>0</v>
          </cell>
          <cell r="V30" t="str">
            <v>SIN ADJUDICACIONES EN SEGURIDAD</v>
          </cell>
          <cell r="W30" t="str">
            <v/>
          </cell>
          <cell r="X30" t="str">
            <v/>
          </cell>
          <cell r="Y30" t="str">
            <v/>
          </cell>
          <cell r="Z30">
            <v>0</v>
          </cell>
          <cell r="AA30">
            <v>0</v>
          </cell>
          <cell r="AB30">
            <v>0</v>
          </cell>
          <cell r="AC30" t="str">
            <v>AUTOMATA</v>
          </cell>
          <cell r="AD30" t="str">
            <v>RONALD VELOSO VERGARA</v>
          </cell>
          <cell r="AE30">
            <v>7900000</v>
          </cell>
          <cell r="AF30" t="str">
            <v>SI</v>
          </cell>
          <cell r="AG30">
            <v>0</v>
          </cell>
          <cell r="AH30">
            <v>0</v>
          </cell>
          <cell r="AI30">
            <v>0</v>
          </cell>
          <cell r="AJ30">
            <v>0</v>
          </cell>
          <cell r="AK30">
            <v>0</v>
          </cell>
          <cell r="AL30">
            <v>0</v>
          </cell>
          <cell r="AM30">
            <v>0</v>
          </cell>
          <cell r="AN30">
            <v>0</v>
          </cell>
          <cell r="AO30" t="str">
            <v>INADMISIBLE</v>
          </cell>
          <cell r="AP30">
            <v>0</v>
          </cell>
          <cell r="AQ30">
            <v>0</v>
          </cell>
          <cell r="AR30">
            <v>0</v>
          </cell>
          <cell r="AS30">
            <v>0</v>
          </cell>
          <cell r="AT30">
            <v>0</v>
          </cell>
          <cell r="AU30">
            <v>0</v>
          </cell>
          <cell r="AV30">
            <v>0</v>
          </cell>
          <cell r="AW30">
            <v>0</v>
          </cell>
          <cell r="AX30" t="str">
            <v/>
          </cell>
        </row>
        <row r="31">
          <cell r="E31" t="str">
            <v>65.037.272-7</v>
          </cell>
          <cell r="F31" t="str">
            <v>HAGASE LA LUZ Y LA LUZ SE HIZO</v>
          </cell>
          <cell r="G31" t="str">
            <v>CENTRO SOCIAL CULTURAL EBEN EZER</v>
          </cell>
          <cell r="H31" t="str">
            <v>DIRECTIVA VIGENTE</v>
          </cell>
          <cell r="I31" t="str">
            <v>OK</v>
          </cell>
          <cell r="J31" t="str">
            <v>OK</v>
          </cell>
          <cell r="K31" t="str">
            <v>Iquique</v>
          </cell>
          <cell r="L31" t="str">
            <v>Julio César Gorena Macuer</v>
          </cell>
          <cell r="M31" t="str">
            <v xml:space="preserve">JONATHAN RAMOS RIVERA </v>
          </cell>
          <cell r="N31">
            <v>0</v>
          </cell>
          <cell r="O31" t="str">
            <v>NUEVO</v>
          </cell>
          <cell r="P31" t="str">
            <v>SITUACIONAL</v>
          </cell>
          <cell r="Q31" t="str">
            <v>ILUMINACIÓN</v>
          </cell>
          <cell r="R31">
            <v>0</v>
          </cell>
          <cell r="S31" t="str">
            <v xml:space="preserve">INSTALACIÓN DE 59 LUMINARIAS FOTOVOLTAICAS  PARA DISMINUIR FOCOS DE DELINCUENCIA </v>
          </cell>
          <cell r="T31">
            <v>0</v>
          </cell>
          <cell r="U31">
            <v>0</v>
          </cell>
          <cell r="V31" t="str">
            <v>SIN ADJUDICACIONES EN SEGURIDAD</v>
          </cell>
          <cell r="W31" t="str">
            <v/>
          </cell>
          <cell r="X31" t="str">
            <v/>
          </cell>
          <cell r="Y31" t="str">
            <v/>
          </cell>
          <cell r="Z31">
            <v>0</v>
          </cell>
          <cell r="AA31">
            <v>0</v>
          </cell>
          <cell r="AB31">
            <v>0</v>
          </cell>
          <cell r="AC31" t="str">
            <v>TRANSUR</v>
          </cell>
          <cell r="AD31" t="str">
            <v>RODRIGO SANHUEZA VALVERDE</v>
          </cell>
          <cell r="AE31">
            <v>19873000</v>
          </cell>
          <cell r="AF31">
            <v>0</v>
          </cell>
          <cell r="AG31">
            <v>0</v>
          </cell>
          <cell r="AH31">
            <v>0</v>
          </cell>
          <cell r="AI31">
            <v>0</v>
          </cell>
          <cell r="AJ31">
            <v>0</v>
          </cell>
          <cell r="AK31">
            <v>0</v>
          </cell>
          <cell r="AL31">
            <v>0</v>
          </cell>
          <cell r="AM31">
            <v>0</v>
          </cell>
          <cell r="AN31">
            <v>0</v>
          </cell>
          <cell r="AO31" t="str">
            <v>INADMISIBLE</v>
          </cell>
          <cell r="AP31">
            <v>0</v>
          </cell>
          <cell r="AQ31">
            <v>0</v>
          </cell>
          <cell r="AR31">
            <v>0</v>
          </cell>
          <cell r="AS31">
            <v>0</v>
          </cell>
          <cell r="AT31">
            <v>0</v>
          </cell>
          <cell r="AU31">
            <v>0</v>
          </cell>
          <cell r="AV31">
            <v>0</v>
          </cell>
          <cell r="AW31">
            <v>0</v>
          </cell>
          <cell r="AX31" t="str">
            <v/>
          </cell>
        </row>
        <row r="32">
          <cell r="E32" t="str">
            <v>65.456.110-9</v>
          </cell>
          <cell r="F32" t="str">
            <v>MAGISTERIO ILUMINADA Y SEGURA</v>
          </cell>
          <cell r="G32" t="str">
            <v>JUNTA DE VECINOS VILLA MAGISTERIO N 34</v>
          </cell>
          <cell r="H32" t="str">
            <v>DIRECTIVA VIGENTE</v>
          </cell>
          <cell r="I32" t="str">
            <v>OK</v>
          </cell>
          <cell r="J32" t="str">
            <v>OK</v>
          </cell>
          <cell r="K32" t="str">
            <v>Iquique</v>
          </cell>
          <cell r="L32" t="str">
            <v>Juan Jose Dávila Varas</v>
          </cell>
          <cell r="M32" t="str">
            <v>JUAN JOSE DAVILA VARAS</v>
          </cell>
          <cell r="N32">
            <v>0</v>
          </cell>
          <cell r="O32" t="str">
            <v>NUEVO</v>
          </cell>
          <cell r="P32" t="str">
            <v>SITUACIONAL</v>
          </cell>
          <cell r="Q32" t="str">
            <v>ILUMINACIÓN</v>
          </cell>
          <cell r="R32">
            <v>0</v>
          </cell>
          <cell r="S32" t="str">
            <v>INSTALACION DE UN SISTEMA DE ILUMINACION FOTOVOLTAICO INTEGRADO EN EL SECTOR DE LA JUNTA DE VECINOS VILLA MAGISTERIO N°34</v>
          </cell>
          <cell r="T32">
            <v>0</v>
          </cell>
          <cell r="U32">
            <v>0</v>
          </cell>
          <cell r="V32" t="str">
            <v>JUNTA DE VECINOS VILLA MAGISTERIO N 34</v>
          </cell>
          <cell r="W32">
            <v>2014</v>
          </cell>
          <cell r="X32">
            <v>17060383</v>
          </cell>
          <cell r="Y32" t="str">
            <v>ILUMINACIÓN</v>
          </cell>
          <cell r="Z32">
            <v>0</v>
          </cell>
          <cell r="AA32">
            <v>0</v>
          </cell>
          <cell r="AB32">
            <v>0</v>
          </cell>
          <cell r="AC32" t="str">
            <v>CHINALED</v>
          </cell>
          <cell r="AD32" t="str">
            <v>KAIMIN CHIA VEAS</v>
          </cell>
          <cell r="AE32">
            <v>19964011</v>
          </cell>
          <cell r="AF32" t="str">
            <v>SI</v>
          </cell>
          <cell r="AG32">
            <v>0</v>
          </cell>
          <cell r="AH32">
            <v>0</v>
          </cell>
          <cell r="AI32">
            <v>0</v>
          </cell>
          <cell r="AJ32" t="str">
            <v xml:space="preserve">1. NO PRESENTA CURRICULUMS NI CERTIFICADO QUE JUSTIFIQUEN LAS COMPETENCIAS DEL EQUIPO DE TRABAJO Y LA EMPRESA QUE INSTALARÁ LAS LUMINARIAS. 
2. LA EMPRESA RADICA EN REGIÓN METROPOLITANA.  LAS FOTOS NO JUSTIFICAN LA INICIATIVA. </v>
          </cell>
          <cell r="AK32" t="str">
            <v>SITUACIONAL</v>
          </cell>
          <cell r="AL32">
            <v>19929250</v>
          </cell>
          <cell r="AM32">
            <v>0</v>
          </cell>
          <cell r="AN32">
            <v>19929250</v>
          </cell>
          <cell r="AO32" t="str">
            <v>NO ELEGIBLE</v>
          </cell>
          <cell r="AP32">
            <v>0</v>
          </cell>
          <cell r="AQ32">
            <v>0</v>
          </cell>
          <cell r="AR32">
            <v>0</v>
          </cell>
          <cell r="AS32">
            <v>0</v>
          </cell>
          <cell r="AT32">
            <v>0</v>
          </cell>
          <cell r="AU32">
            <v>0</v>
          </cell>
          <cell r="AV32">
            <v>0</v>
          </cell>
          <cell r="AW32" t="str">
            <v>Iquique</v>
          </cell>
          <cell r="AX32" t="str">
            <v/>
          </cell>
        </row>
        <row r="33">
          <cell r="E33" t="str">
            <v>65.023.253-4</v>
          </cell>
          <cell r="F33" t="str">
            <v>ALUMBRANDO CHAPIRE</v>
          </cell>
          <cell r="G33" t="str">
            <v>JUNTA VECINAL NUMERO 20 CHUSMIZA</v>
          </cell>
          <cell r="H33" t="str">
            <v>DIRECTIVA ESTÁ POR VENCER</v>
          </cell>
          <cell r="I33" t="str">
            <v>DIRECTIVA VENCE EL MES  9</v>
          </cell>
          <cell r="J33" t="str">
            <v>OK</v>
          </cell>
          <cell r="K33" t="str">
            <v>Tamarugal</v>
          </cell>
          <cell r="L33" t="str">
            <v>RUBEN JUAN MOSCOSO MAMANI</v>
          </cell>
          <cell r="M33" t="str">
            <v>RUBEN DONOSO MAMANI</v>
          </cell>
          <cell r="N33">
            <v>0</v>
          </cell>
          <cell r="O33" t="str">
            <v>NUEVO</v>
          </cell>
          <cell r="P33" t="str">
            <v>SITUACIONAL</v>
          </cell>
          <cell r="Q33" t="str">
            <v>ILUMINACIÓN</v>
          </cell>
          <cell r="R33">
            <v>0</v>
          </cell>
          <cell r="S33" t="str">
            <v>INSTALACION DE POSTES FOTOVOLTAICOS SOLARES EN EL PUEBLO DE CHUSMIZA</v>
          </cell>
          <cell r="T33" t="str">
            <v>9 LUMINARIAS</v>
          </cell>
          <cell r="U33">
            <v>0</v>
          </cell>
          <cell r="V33" t="str">
            <v xml:space="preserve">ALUMBRANDO MI MARKA </v>
          </cell>
          <cell r="W33">
            <v>2015</v>
          </cell>
          <cell r="X33">
            <v>14868250</v>
          </cell>
          <cell r="Y33" t="str">
            <v>ILUMINACIÓN</v>
          </cell>
          <cell r="Z33">
            <v>0</v>
          </cell>
          <cell r="AA33" t="str">
            <v>NO REGISTRA PROYECTO ANTERIOR</v>
          </cell>
          <cell r="AB33">
            <v>0</v>
          </cell>
          <cell r="AC33" t="str">
            <v>NORTE SOLAR LTDA</v>
          </cell>
          <cell r="AD33" t="str">
            <v>PATRICIO TRUJILLO SACCO</v>
          </cell>
          <cell r="AE33">
            <v>19575500</v>
          </cell>
          <cell r="AF33" t="str">
            <v>SI</v>
          </cell>
          <cell r="AG33">
            <v>0</v>
          </cell>
          <cell r="AH33">
            <v>0</v>
          </cell>
          <cell r="AI33">
            <v>0</v>
          </cell>
          <cell r="AJ33" t="str">
            <v>1. LA EMPRESA NO DEJA CLARO , NO IDENTIFICA EL EQUIPO DE TRABAJO O EJECUTOR QUE REALIZARA EL PROYECTO. 
2. NO ADJUNTA COTIZACIONES DE LOS OTROS SERVICIOS COMO LIEZO, COCTEL.
3. DEBEN CONCORPORAR CALCULO LUMINICO CON FOTOGRAFÍAS QUE CORRESPONDAN, SEGÚN BASES.
4. DE ADJUDICAR, DEBE ADJUNTAR EL CONTRATO ENTRE PRIVADOS QUE INCORPORA EN EL PROYECTO, PERO AJUSTANDO LOS PLAZOS REALES DE EJECUCIÓN, YA QUE EN ESTE CONTRATO SE ENCUENTRA EL COMPROMISO DE MANTENCIÓN.</v>
          </cell>
          <cell r="AK33" t="str">
            <v>SITUACIONAL</v>
          </cell>
          <cell r="AL33">
            <v>19929256</v>
          </cell>
          <cell r="AM33">
            <v>19929256</v>
          </cell>
          <cell r="AN33">
            <v>0</v>
          </cell>
          <cell r="AO33" t="str">
            <v>ELEGIBLE</v>
          </cell>
          <cell r="AP33">
            <v>0</v>
          </cell>
          <cell r="AQ33">
            <v>0</v>
          </cell>
          <cell r="AR33">
            <v>19929256</v>
          </cell>
          <cell r="AS33">
            <v>10000000</v>
          </cell>
          <cell r="AT33">
            <v>19929256</v>
          </cell>
          <cell r="AU33" t="str">
            <v>ADJUDICADO</v>
          </cell>
          <cell r="AV33">
            <v>0</v>
          </cell>
          <cell r="AW33" t="str">
            <v>Tamarugal</v>
          </cell>
          <cell r="AX33">
            <v>10000000</v>
          </cell>
        </row>
        <row r="34">
          <cell r="E34" t="str">
            <v>71.106.500-8</v>
          </cell>
          <cell r="F34" t="str">
            <v>PROYECTO DE CONTINUIDAD IMPLEMENTACIÓN VIGILANCIA CALETA GUARDIAMARINAS CIURCUITO CERRADO DE TELEVISIÓN</v>
          </cell>
          <cell r="G34" t="str">
            <v>SINDICATO TRABAJADORES INDEPENDIENTES PESCADORES DEL MORRO</v>
          </cell>
          <cell r="H34" t="str">
            <v>DIRECTIVA VIGENTE</v>
          </cell>
          <cell r="I34" t="str">
            <v>OK</v>
          </cell>
          <cell r="J34" t="str">
            <v>OK</v>
          </cell>
          <cell r="K34" t="str">
            <v>Iquique</v>
          </cell>
          <cell r="L34" t="str">
            <v>Juan Antonio Demetri Araya</v>
          </cell>
          <cell r="M34" t="str">
            <v xml:space="preserve">JUAN ANTONIO DEMETRI ARAYA </v>
          </cell>
          <cell r="N34">
            <v>0</v>
          </cell>
          <cell r="O34" t="str">
            <v>NUEVO</v>
          </cell>
          <cell r="P34" t="str">
            <v>SITUACIONAL</v>
          </cell>
          <cell r="Q34" t="str">
            <v>CAMARAS</v>
          </cell>
          <cell r="R34">
            <v>0</v>
          </cell>
          <cell r="S34" t="str">
            <v xml:space="preserve">RECUPERAR EL SECTOR CALETA RIQUELME PARA USO PESQUERO Y DISMINUIR LA PROBABILIDAD DE DELITOS </v>
          </cell>
          <cell r="T34">
            <v>0</v>
          </cell>
          <cell r="U34">
            <v>0</v>
          </cell>
          <cell r="V34" t="str">
            <v>SIN ADJUDICACIONES EN SEGURIDAD</v>
          </cell>
          <cell r="W34" t="str">
            <v/>
          </cell>
          <cell r="X34" t="str">
            <v/>
          </cell>
          <cell r="Y34" t="str">
            <v/>
          </cell>
          <cell r="Z34">
            <v>0</v>
          </cell>
          <cell r="AA34">
            <v>0</v>
          </cell>
          <cell r="AB34">
            <v>0</v>
          </cell>
          <cell r="AC34" t="str">
            <v>MELAFANY SEGURITY</v>
          </cell>
          <cell r="AD34" t="str">
            <v>NO REGISTRA</v>
          </cell>
          <cell r="AE34">
            <v>8715560</v>
          </cell>
          <cell r="AF34" t="str">
            <v>NO</v>
          </cell>
          <cell r="AG34" t="str">
            <v>INCOMPLETO</v>
          </cell>
          <cell r="AH34">
            <v>0</v>
          </cell>
          <cell r="AI34">
            <v>0</v>
          </cell>
          <cell r="AJ34">
            <v>0</v>
          </cell>
          <cell r="AK34">
            <v>0</v>
          </cell>
          <cell r="AL34">
            <v>0</v>
          </cell>
          <cell r="AM34">
            <v>0</v>
          </cell>
          <cell r="AN34">
            <v>0</v>
          </cell>
          <cell r="AO34" t="str">
            <v>INADMISIBLE</v>
          </cell>
          <cell r="AP34">
            <v>0</v>
          </cell>
          <cell r="AQ34">
            <v>0</v>
          </cell>
          <cell r="AR34">
            <v>0</v>
          </cell>
          <cell r="AS34">
            <v>0</v>
          </cell>
          <cell r="AT34">
            <v>0</v>
          </cell>
          <cell r="AU34">
            <v>0</v>
          </cell>
          <cell r="AV34">
            <v>0</v>
          </cell>
          <cell r="AW34">
            <v>0</v>
          </cell>
          <cell r="AX34" t="str">
            <v/>
          </cell>
        </row>
        <row r="35">
          <cell r="E35" t="str">
            <v>65.023.824-9</v>
          </cell>
          <cell r="F35" t="str">
            <v>CAMARAS VISTA HERMOSA</v>
          </cell>
          <cell r="G35" t="str">
            <v>JUNTA DE VECINOS VISTA HERMOSA</v>
          </cell>
          <cell r="H35" t="str">
            <v>DIRECTIVA VIGENTE</v>
          </cell>
          <cell r="I35" t="str">
            <v>OK</v>
          </cell>
          <cell r="J35" t="str">
            <v>OK</v>
          </cell>
          <cell r="K35" t="str">
            <v>Iquique</v>
          </cell>
          <cell r="L35" t="str">
            <v>marina minerva fuentes aquea</v>
          </cell>
          <cell r="M35" t="str">
            <v>MARINA FUENTES AQUEA</v>
          </cell>
          <cell r="N35">
            <v>0</v>
          </cell>
          <cell r="O35" t="str">
            <v>NUEVO</v>
          </cell>
          <cell r="P35" t="str">
            <v>SITUACIONAL</v>
          </cell>
          <cell r="Q35" t="str">
            <v>CAMARAS</v>
          </cell>
          <cell r="R35">
            <v>0</v>
          </cell>
          <cell r="S35" t="str">
            <v>INSTALACION DE SISTEMA DE TELEVIGILANCIA VECINAL EN EL SECTOR DE LA JUNTA DE VECINOS VISTE HERMOSA</v>
          </cell>
          <cell r="T35" t="str">
            <v>15  CAMARAS</v>
          </cell>
          <cell r="U35">
            <v>0</v>
          </cell>
          <cell r="V35" t="str">
            <v>SIN ADJUDICACIONES EN SEGURIDAD</v>
          </cell>
          <cell r="W35" t="str">
            <v/>
          </cell>
          <cell r="X35" t="str">
            <v/>
          </cell>
          <cell r="Y35" t="str">
            <v/>
          </cell>
          <cell r="Z35" t="str">
            <v>PROYECTO CERRADO</v>
          </cell>
          <cell r="AA35" t="str">
            <v>AÑO 2015</v>
          </cell>
          <cell r="AB35">
            <v>0</v>
          </cell>
          <cell r="AC35" t="str">
            <v>LIDESEM LTDA</v>
          </cell>
          <cell r="AD35" t="str">
            <v>JORGE CELIS ARELLANO</v>
          </cell>
          <cell r="AE35">
            <v>7852500</v>
          </cell>
          <cell r="AF35" t="str">
            <v>SI</v>
          </cell>
          <cell r="AG35" t="str">
            <v>INCOMPLETO</v>
          </cell>
          <cell r="AH35">
            <v>0</v>
          </cell>
          <cell r="AI35">
            <v>0</v>
          </cell>
          <cell r="AJ35" t="str">
            <v xml:space="preserve">1. DE ADJUDICAR DEBE INCORPORAR PANTALLA O MONITOR DE LAS CAMARAS, LA CUAL DEBE QUEDAR EN PROPIEDAD DE LA INSTITUCIÓN.  
</v>
          </cell>
          <cell r="AK35" t="str">
            <v>SITUACIONAL</v>
          </cell>
          <cell r="AL35">
            <v>8000000</v>
          </cell>
          <cell r="AM35">
            <v>8000000</v>
          </cell>
          <cell r="AN35">
            <v>0</v>
          </cell>
          <cell r="AO35" t="str">
            <v>ELEGIBLE</v>
          </cell>
          <cell r="AP35">
            <v>0</v>
          </cell>
          <cell r="AQ35">
            <v>0</v>
          </cell>
          <cell r="AR35">
            <v>8000000</v>
          </cell>
          <cell r="AS35">
            <v>0</v>
          </cell>
          <cell r="AT35">
            <v>8000000</v>
          </cell>
          <cell r="AU35" t="str">
            <v>NO ADJUDICADO</v>
          </cell>
          <cell r="AV35">
            <v>0</v>
          </cell>
          <cell r="AW35" t="str">
            <v>Iquique</v>
          </cell>
          <cell r="AX35" t="str">
            <v/>
          </cell>
        </row>
        <row r="36">
          <cell r="E36" t="str">
            <v>73.431.100-6</v>
          </cell>
          <cell r="F36" t="str">
            <v>CONTINUIDAD CAMARAS 11 DE MARZO</v>
          </cell>
          <cell r="G36" t="str">
            <v>JUNTA DE VECINOS 11 DE MARZO</v>
          </cell>
          <cell r="H36" t="str">
            <v>DIRECTIVA VIGENTE</v>
          </cell>
          <cell r="I36" t="str">
            <v>OK</v>
          </cell>
          <cell r="J36" t="str">
            <v>OK</v>
          </cell>
          <cell r="K36" t="str">
            <v>Iquique</v>
          </cell>
          <cell r="L36" t="str">
            <v>MARIA NIEVES CONDORI RODRIGUEZ</v>
          </cell>
          <cell r="M36" t="str">
            <v>MARIA CONDORI RODRIGUEZ</v>
          </cell>
          <cell r="N36">
            <v>0</v>
          </cell>
          <cell r="O36" t="str">
            <v>CONTINUIDAD</v>
          </cell>
          <cell r="P36" t="str">
            <v>SITUACIONAL</v>
          </cell>
          <cell r="Q36" t="str">
            <v>CAMARAS</v>
          </cell>
          <cell r="R36">
            <v>0</v>
          </cell>
          <cell r="S36" t="str">
            <v>INSTALACION DE SISTEMA DE TELEVIGILANCIA VECINAL EN EL SECTOR DE LA JUNTA DE VECINOS 11 DE MARZO</v>
          </cell>
          <cell r="T36" t="str">
            <v>15  CAMARAS</v>
          </cell>
          <cell r="U36">
            <v>0</v>
          </cell>
          <cell r="V36" t="str">
            <v>JUNTA DE VECINOS 11 DE MARZO</v>
          </cell>
          <cell r="W36">
            <v>2014</v>
          </cell>
          <cell r="X36">
            <v>18776223</v>
          </cell>
          <cell r="Y36" t="str">
            <v>ILUMINACIÓN</v>
          </cell>
          <cell r="Z36" t="str">
            <v>PROYECTO CERRADO</v>
          </cell>
          <cell r="AA36" t="str">
            <v>AÑO 2015</v>
          </cell>
          <cell r="AB36">
            <v>0</v>
          </cell>
          <cell r="AC36" t="str">
            <v>LIDESEM LTDA</v>
          </cell>
          <cell r="AD36" t="str">
            <v>JORGE CELIS ARELLANO</v>
          </cell>
          <cell r="AE36">
            <v>7852500</v>
          </cell>
          <cell r="AF36" t="str">
            <v>SI</v>
          </cell>
          <cell r="AG36" t="str">
            <v>INCOMPLETO</v>
          </cell>
          <cell r="AH36">
            <v>0</v>
          </cell>
          <cell r="AI36">
            <v>0</v>
          </cell>
          <cell r="AJ36" t="str">
            <v xml:space="preserve">1. DE ADJUDICAR DEBE INCORPORAR PANTALLA O MONITOR DE LAS CAMARAS, LA CUAL DEBE QUEDAR EN PROPIEDAD DE LA INSTITUCIÓN.  
</v>
          </cell>
          <cell r="AK36" t="str">
            <v>SITUACIONAL</v>
          </cell>
          <cell r="AL36">
            <v>8000000</v>
          </cell>
          <cell r="AM36">
            <v>8000000</v>
          </cell>
          <cell r="AN36">
            <v>0</v>
          </cell>
          <cell r="AO36" t="str">
            <v>ELEGIBLE</v>
          </cell>
          <cell r="AP36">
            <v>0</v>
          </cell>
          <cell r="AQ36">
            <v>0</v>
          </cell>
          <cell r="AR36">
            <v>8000000</v>
          </cell>
          <cell r="AS36">
            <v>8000000</v>
          </cell>
          <cell r="AT36">
            <v>0</v>
          </cell>
          <cell r="AU36" t="str">
            <v>ADJUDICADO</v>
          </cell>
          <cell r="AV36">
            <v>0</v>
          </cell>
          <cell r="AW36" t="str">
            <v>Iquique</v>
          </cell>
          <cell r="AX36">
            <v>8000000</v>
          </cell>
        </row>
        <row r="37">
          <cell r="E37" t="str">
            <v>74.814.800-0</v>
          </cell>
          <cell r="F37" t="str">
            <v>CONTINUIDAD CAMARAS ZAPIGA 2</v>
          </cell>
          <cell r="G37" t="str">
            <v>JUNTA DE VECINOS ZAPIGA 2</v>
          </cell>
          <cell r="H37" t="str">
            <v>DIRECTIVA VIGENTE</v>
          </cell>
          <cell r="I37" t="str">
            <v>OK</v>
          </cell>
          <cell r="J37" t="str">
            <v>OK</v>
          </cell>
          <cell r="K37" t="str">
            <v>Iquique</v>
          </cell>
          <cell r="L37" t="str">
            <v>CECILIA HAYDE ECHIVURO GODOY</v>
          </cell>
          <cell r="M37" t="str">
            <v>CECILIA ECHIVURO GODOY</v>
          </cell>
          <cell r="N37">
            <v>0</v>
          </cell>
          <cell r="O37" t="str">
            <v>CONTINUIDAD</v>
          </cell>
          <cell r="P37" t="str">
            <v>SITUACIONAL</v>
          </cell>
          <cell r="Q37" t="str">
            <v>CAMARAS</v>
          </cell>
          <cell r="R37">
            <v>0</v>
          </cell>
          <cell r="S37" t="str">
            <v>INSTALACION DE SISTEMA DE TELEVIGILANCIA VECINAL EN EL SECTOR DE LA JUNTA DE VECINOS ZAPIGA 2</v>
          </cell>
          <cell r="T37" t="str">
            <v>15  CAMARAS</v>
          </cell>
          <cell r="U37">
            <v>0</v>
          </cell>
          <cell r="V37" t="str">
            <v>CAMARAS ZAPIGA II</v>
          </cell>
          <cell r="W37">
            <v>2015</v>
          </cell>
          <cell r="X37">
            <v>7996500</v>
          </cell>
          <cell r="Y37" t="str">
            <v>CÁMARAS</v>
          </cell>
          <cell r="Z37">
            <v>0</v>
          </cell>
          <cell r="AA37" t="str">
            <v>NO REGISTRA PROYECTO ANTERIOR</v>
          </cell>
          <cell r="AB37">
            <v>0</v>
          </cell>
          <cell r="AC37" t="str">
            <v>LIDESEM LTDA</v>
          </cell>
          <cell r="AD37" t="str">
            <v>JORGE CELIS ARELLANO</v>
          </cell>
          <cell r="AE37">
            <v>7852500</v>
          </cell>
          <cell r="AF37" t="str">
            <v>SI</v>
          </cell>
          <cell r="AG37" t="str">
            <v>INCOMPLETO</v>
          </cell>
          <cell r="AH37">
            <v>0</v>
          </cell>
          <cell r="AI37">
            <v>0</v>
          </cell>
          <cell r="AJ37" t="str">
            <v xml:space="preserve">1. DE ADJUDICAR DEBE INCORPORAR PANTALLA O MONITOR DE LAS CAMARAS, LA CUAL DEBE QUEDAR EN PROPIEDAD DE LA INSTITUCIÓN.  
</v>
          </cell>
          <cell r="AK37" t="str">
            <v>SITUACIONAL</v>
          </cell>
          <cell r="AL37">
            <v>8000000</v>
          </cell>
          <cell r="AM37">
            <v>8000000</v>
          </cell>
          <cell r="AN37">
            <v>0</v>
          </cell>
          <cell r="AO37" t="str">
            <v>ELEGIBLE</v>
          </cell>
          <cell r="AP37">
            <v>0</v>
          </cell>
          <cell r="AQ37">
            <v>0</v>
          </cell>
          <cell r="AR37">
            <v>8000000</v>
          </cell>
          <cell r="AS37">
            <v>8000000</v>
          </cell>
          <cell r="AT37">
            <v>0</v>
          </cell>
          <cell r="AU37" t="str">
            <v>ADJUDICADO</v>
          </cell>
          <cell r="AV37">
            <v>0</v>
          </cell>
          <cell r="AW37" t="str">
            <v>Iquique</v>
          </cell>
          <cell r="AX37">
            <v>8000000</v>
          </cell>
        </row>
        <row r="38">
          <cell r="E38" t="str">
            <v>65.570.370-5</v>
          </cell>
          <cell r="F38" t="str">
            <v>CAMARAS VILLA 16 DE JULIO</v>
          </cell>
          <cell r="G38" t="str">
            <v>JUNTA DE VECINOS VILLA 16 DE JULIO</v>
          </cell>
          <cell r="H38" t="str">
            <v>DIRECTIVA VIGENTE</v>
          </cell>
          <cell r="I38" t="str">
            <v>OK</v>
          </cell>
          <cell r="J38" t="str">
            <v>OK</v>
          </cell>
          <cell r="K38" t="str">
            <v>Iquique</v>
          </cell>
          <cell r="L38" t="str">
            <v>robert eduardo vicencio rojas</v>
          </cell>
          <cell r="M38" t="str">
            <v>ROBERT VICENCIO ROJAS</v>
          </cell>
          <cell r="N38">
            <v>0</v>
          </cell>
          <cell r="O38" t="str">
            <v>CONTINUIDAD</v>
          </cell>
          <cell r="P38" t="str">
            <v>SITUACIONAL</v>
          </cell>
          <cell r="Q38" t="str">
            <v>CAMARAS</v>
          </cell>
          <cell r="R38">
            <v>0</v>
          </cell>
          <cell r="S38" t="str">
            <v>INSTALACION DE SISTEMA DE TELEVIGILANCIA VECINAL EN EL SECTOR DE LA JUNTA DE VECINOS VILLA 16 DE JULIO</v>
          </cell>
          <cell r="T38" t="str">
            <v>15  CAMARAS</v>
          </cell>
          <cell r="U38">
            <v>0</v>
          </cell>
          <cell r="V38" t="str">
            <v>SIN ADJUDICACIONES EN SEGURIDAD</v>
          </cell>
          <cell r="W38" t="str">
            <v/>
          </cell>
          <cell r="X38" t="str">
            <v/>
          </cell>
          <cell r="Y38" t="str">
            <v/>
          </cell>
          <cell r="Z38">
            <v>0</v>
          </cell>
          <cell r="AA38" t="str">
            <v>NO REGISTRA PROYECTO ANTERIOR</v>
          </cell>
          <cell r="AB38">
            <v>0</v>
          </cell>
          <cell r="AC38" t="str">
            <v>LIDESEM LTDA</v>
          </cell>
          <cell r="AD38" t="str">
            <v>JORGE CELIS ARELLANO</v>
          </cell>
          <cell r="AE38">
            <v>7852500</v>
          </cell>
          <cell r="AF38" t="str">
            <v>SI</v>
          </cell>
          <cell r="AG38" t="str">
            <v>INCOMPLETO</v>
          </cell>
          <cell r="AH38">
            <v>0</v>
          </cell>
          <cell r="AI38">
            <v>0</v>
          </cell>
          <cell r="AJ38" t="str">
            <v xml:space="preserve">1. DE ADJUDICAR DEBE INCORPORAR PANTALLA O MONITOR DE LAS CAMARAS, LA CUAL DEBE QUEDAR EN PROPIEDAD DE LA INSTITUCIÓN.  
</v>
          </cell>
          <cell r="AK38" t="str">
            <v>SITUACIONAL</v>
          </cell>
          <cell r="AL38">
            <v>8000000</v>
          </cell>
          <cell r="AM38">
            <v>8000000</v>
          </cell>
          <cell r="AN38">
            <v>0</v>
          </cell>
          <cell r="AO38" t="str">
            <v>ELEGIBLE</v>
          </cell>
          <cell r="AP38">
            <v>0</v>
          </cell>
          <cell r="AQ38">
            <v>0</v>
          </cell>
          <cell r="AR38">
            <v>8000000</v>
          </cell>
          <cell r="AS38">
            <v>8000000</v>
          </cell>
          <cell r="AT38">
            <v>0</v>
          </cell>
          <cell r="AU38" t="str">
            <v>ADJUDICADO</v>
          </cell>
          <cell r="AV38">
            <v>0</v>
          </cell>
          <cell r="AW38" t="str">
            <v>Iquique</v>
          </cell>
          <cell r="AX38">
            <v>8000000</v>
          </cell>
        </row>
        <row r="39">
          <cell r="E39" t="str">
            <v>74.814.600-8</v>
          </cell>
          <cell r="F39" t="str">
            <v>CAMARAS CONTINUIDAD URBINA 1</v>
          </cell>
          <cell r="G39" t="str">
            <v>JUNTA DE VECINOS URBINA 1</v>
          </cell>
          <cell r="H39" t="str">
            <v>DIRECTIVA VIGENTE</v>
          </cell>
          <cell r="I39" t="str">
            <v>OK</v>
          </cell>
          <cell r="J39" t="str">
            <v>OK</v>
          </cell>
          <cell r="K39" t="str">
            <v>Iquique</v>
          </cell>
          <cell r="L39" t="str">
            <v>Silvia del Carmen Pérez Aquivequi</v>
          </cell>
          <cell r="M39" t="str">
            <v xml:space="preserve">SILVIA DEL CARMEN PEREZ AQUIVEQUI </v>
          </cell>
          <cell r="N39">
            <v>0</v>
          </cell>
          <cell r="O39" t="str">
            <v>CONTINUIDAD</v>
          </cell>
          <cell r="P39" t="str">
            <v>SITUACIONAL</v>
          </cell>
          <cell r="Q39" t="str">
            <v>CAMARAS</v>
          </cell>
          <cell r="R39">
            <v>0</v>
          </cell>
          <cell r="S39" t="str">
            <v xml:space="preserve">INSTALACIÓN DE CAMARAS DE TELEVIGILANCIA PARA REDUCIR INDICES DE DELINCUENCIA </v>
          </cell>
          <cell r="T39">
            <v>0</v>
          </cell>
          <cell r="U39">
            <v>0</v>
          </cell>
          <cell r="V39" t="str">
            <v>JUNTA DE VECINOS URBINA I</v>
          </cell>
          <cell r="W39">
            <v>2014</v>
          </cell>
          <cell r="X39">
            <v>7064400</v>
          </cell>
          <cell r="Y39" t="str">
            <v>ALARMAS</v>
          </cell>
          <cell r="Z39">
            <v>0</v>
          </cell>
          <cell r="AA39">
            <v>0</v>
          </cell>
          <cell r="AB39">
            <v>0</v>
          </cell>
          <cell r="AC39" t="str">
            <v>LIDESEM LTDA</v>
          </cell>
          <cell r="AD39" t="str">
            <v>JORGE CELIS ARELLANO</v>
          </cell>
          <cell r="AE39">
            <v>7852500</v>
          </cell>
          <cell r="AF39" t="str">
            <v>SI</v>
          </cell>
          <cell r="AG39" t="str">
            <v>INCOMPLETO</v>
          </cell>
          <cell r="AH39">
            <v>0</v>
          </cell>
          <cell r="AI39">
            <v>0</v>
          </cell>
          <cell r="AJ39">
            <v>0</v>
          </cell>
          <cell r="AK39">
            <v>0</v>
          </cell>
          <cell r="AL39">
            <v>0</v>
          </cell>
          <cell r="AM39">
            <v>0</v>
          </cell>
          <cell r="AN39">
            <v>0</v>
          </cell>
          <cell r="AO39" t="str">
            <v>INADMISIBLE</v>
          </cell>
          <cell r="AP39">
            <v>0</v>
          </cell>
          <cell r="AQ39">
            <v>0</v>
          </cell>
          <cell r="AR39">
            <v>0</v>
          </cell>
          <cell r="AS39">
            <v>0</v>
          </cell>
          <cell r="AT39">
            <v>0</v>
          </cell>
          <cell r="AU39">
            <v>0</v>
          </cell>
          <cell r="AV39">
            <v>0</v>
          </cell>
          <cell r="AW39">
            <v>0</v>
          </cell>
          <cell r="AX39" t="str">
            <v/>
          </cell>
        </row>
        <row r="40">
          <cell r="E40" t="str">
            <v>75.963.490-k</v>
          </cell>
          <cell r="F40" t="str">
            <v>CAMARAS TARAPACA</v>
          </cell>
          <cell r="G40" t="str">
            <v>JUNTA VECINAL TARAPACÁ</v>
          </cell>
          <cell r="H40" t="str">
            <v>DIRECTIVA VIGENTE</v>
          </cell>
          <cell r="I40" t="str">
            <v>OK</v>
          </cell>
          <cell r="J40" t="str">
            <v>OK</v>
          </cell>
          <cell r="K40" t="str">
            <v>Iquique</v>
          </cell>
          <cell r="L40" t="str">
            <v>Fernando Antonio Roco Montoya</v>
          </cell>
          <cell r="M40" t="str">
            <v>FERNANDO ROCO MONTOYA</v>
          </cell>
          <cell r="N40">
            <v>0</v>
          </cell>
          <cell r="O40" t="str">
            <v>CONTINUIDAD</v>
          </cell>
          <cell r="P40" t="str">
            <v>SITUACIONAL</v>
          </cell>
          <cell r="Q40" t="str">
            <v>CAMARAS</v>
          </cell>
          <cell r="R40">
            <v>0</v>
          </cell>
          <cell r="S40" t="str">
            <v>INSTALACION DE SISTEMA DE TELEVIGILANCIA VECINAL EN EL SECTOR DE LA JUNTA DE VECINOS TARAPACA</v>
          </cell>
          <cell r="T40" t="str">
            <v>15  CAMARAS</v>
          </cell>
          <cell r="U40">
            <v>0</v>
          </cell>
          <cell r="V40" t="str">
            <v>SIN ADJUDICACIONES EN SEGURIDAD</v>
          </cell>
          <cell r="W40" t="str">
            <v/>
          </cell>
          <cell r="X40" t="str">
            <v/>
          </cell>
          <cell r="Y40" t="str">
            <v/>
          </cell>
          <cell r="Z40">
            <v>0</v>
          </cell>
          <cell r="AA40" t="str">
            <v>NO REGISTRA PROYECTO ANTERIOR</v>
          </cell>
          <cell r="AB40">
            <v>0</v>
          </cell>
          <cell r="AC40" t="str">
            <v>LIDESEM LTDA</v>
          </cell>
          <cell r="AD40" t="str">
            <v>JORGE CELIS ARELLANO</v>
          </cell>
          <cell r="AE40">
            <v>7852500</v>
          </cell>
          <cell r="AF40" t="str">
            <v>SI</v>
          </cell>
          <cell r="AG40" t="str">
            <v>INCOMPLETO</v>
          </cell>
          <cell r="AH40">
            <v>0</v>
          </cell>
          <cell r="AI40">
            <v>0</v>
          </cell>
          <cell r="AJ40" t="str">
            <v xml:space="preserve">1. DE ADJUDICAR DEBE INCORPORAR PANTALLA O MONITOR DE LAS CAMARAS, LA CUAL DEBE QUEDAR EN PROPIEDAD DE LA INSTITUCIÓN.  
</v>
          </cell>
          <cell r="AK40" t="str">
            <v>SITUACIONAL</v>
          </cell>
          <cell r="AL40">
            <v>8000000</v>
          </cell>
          <cell r="AM40">
            <v>8000000</v>
          </cell>
          <cell r="AN40">
            <v>0</v>
          </cell>
          <cell r="AO40" t="str">
            <v>ELEGIBLE</v>
          </cell>
          <cell r="AP40">
            <v>0</v>
          </cell>
          <cell r="AQ40">
            <v>0</v>
          </cell>
          <cell r="AR40">
            <v>8000000</v>
          </cell>
          <cell r="AS40">
            <v>0</v>
          </cell>
          <cell r="AT40">
            <v>8000000</v>
          </cell>
          <cell r="AU40" t="str">
            <v>NO ADJUDICADO</v>
          </cell>
          <cell r="AV40">
            <v>0</v>
          </cell>
          <cell r="AW40" t="str">
            <v>Iquique</v>
          </cell>
          <cell r="AX40" t="str">
            <v/>
          </cell>
        </row>
        <row r="41">
          <cell r="E41" t="str">
            <v>65.264.930-0</v>
          </cell>
          <cell r="F41" t="str">
            <v>CONTINUIDAD CAMARAS SOL NACIENTE DE LA PAMPA</v>
          </cell>
          <cell r="G41" t="str">
            <v>JUNTA DE VECINOS SOL NACIENTE LA PAMPA</v>
          </cell>
          <cell r="H41" t="str">
            <v>DIRECTIVA VIGENTE</v>
          </cell>
          <cell r="I41" t="str">
            <v>OK</v>
          </cell>
          <cell r="J41" t="str">
            <v>OK</v>
          </cell>
          <cell r="K41" t="str">
            <v>Iquique</v>
          </cell>
          <cell r="L41" t="str">
            <v>rosa elena gonzalez rivera</v>
          </cell>
          <cell r="M41" t="str">
            <v>ROSA GONZALEZ RIVERA</v>
          </cell>
          <cell r="N41">
            <v>0</v>
          </cell>
          <cell r="O41" t="str">
            <v>CONTINUIDAD</v>
          </cell>
          <cell r="P41" t="str">
            <v>SITUACIONAL</v>
          </cell>
          <cell r="Q41" t="str">
            <v>CAMARAS</v>
          </cell>
          <cell r="R41">
            <v>0</v>
          </cell>
          <cell r="S41" t="str">
            <v>INSTALACION DE SISTEMA DE TELEVIGILANCIA VECINAL EN EL SECTOR DE LA JUNTA DE VECINOS SOL NACIENTE LA PAMPA</v>
          </cell>
          <cell r="T41" t="str">
            <v>15  CAMARAS</v>
          </cell>
          <cell r="U41">
            <v>0</v>
          </cell>
          <cell r="V41" t="str">
            <v>CAMARAS SOL NACIENTE DE LA PAMPA</v>
          </cell>
          <cell r="W41">
            <v>2016</v>
          </cell>
          <cell r="X41">
            <v>8000000</v>
          </cell>
          <cell r="Y41" t="str">
            <v>CÁMARAS</v>
          </cell>
          <cell r="Z41" t="str">
            <v>PROYECTO CERRADO</v>
          </cell>
          <cell r="AA41" t="str">
            <v>AÑO 2015</v>
          </cell>
          <cell r="AB41">
            <v>0</v>
          </cell>
          <cell r="AC41" t="str">
            <v>LIDESEM LTDA</v>
          </cell>
          <cell r="AD41" t="str">
            <v>JORGE CELIS ARELLANO</v>
          </cell>
          <cell r="AE41">
            <v>7852500</v>
          </cell>
          <cell r="AF41" t="str">
            <v>SI</v>
          </cell>
          <cell r="AG41" t="str">
            <v>INCOMPLETO</v>
          </cell>
          <cell r="AH41">
            <v>0</v>
          </cell>
          <cell r="AI41">
            <v>0</v>
          </cell>
          <cell r="AJ41" t="str">
            <v xml:space="preserve">1. DE ADJUDICAR DEBE INCORPORAR PANTALLA O MONITOR DE LAS CAMARAS, LA CUAL DEBE QUEDAR EN PROPIEDAD DE LA INSTITUCIÓN.  
</v>
          </cell>
          <cell r="AK41" t="str">
            <v>SITUACIONAL</v>
          </cell>
          <cell r="AL41">
            <v>8000000</v>
          </cell>
          <cell r="AM41">
            <v>8000000</v>
          </cell>
          <cell r="AN41">
            <v>0</v>
          </cell>
          <cell r="AO41" t="str">
            <v>ELEGIBLE</v>
          </cell>
          <cell r="AP41">
            <v>0</v>
          </cell>
          <cell r="AQ41">
            <v>0</v>
          </cell>
          <cell r="AR41">
            <v>8000000</v>
          </cell>
          <cell r="AS41">
            <v>8000000</v>
          </cell>
          <cell r="AT41">
            <v>0</v>
          </cell>
          <cell r="AU41" t="str">
            <v>ADJUDICADO</v>
          </cell>
          <cell r="AV41">
            <v>0</v>
          </cell>
          <cell r="AW41" t="str">
            <v>Iquique</v>
          </cell>
          <cell r="AX41">
            <v>8000000</v>
          </cell>
        </row>
        <row r="42">
          <cell r="E42" t="str">
            <v>65.722.350-6</v>
          </cell>
          <cell r="F42" t="str">
            <v>CAMARAS SAN JORGE</v>
          </cell>
          <cell r="G42" t="str">
            <v>JUNTA DE VECINOS SAN JORGE</v>
          </cell>
          <cell r="H42" t="str">
            <v>DIRECTIVA VIGENTE</v>
          </cell>
          <cell r="I42" t="str">
            <v>OK</v>
          </cell>
          <cell r="J42" t="str">
            <v>OK</v>
          </cell>
          <cell r="K42" t="str">
            <v>Iquique</v>
          </cell>
          <cell r="L42" t="str">
            <v>richard omar schutz schutz</v>
          </cell>
          <cell r="M42" t="str">
            <v>RICHARD SCHUTZ SCHUTZ</v>
          </cell>
          <cell r="N42">
            <v>0</v>
          </cell>
          <cell r="O42" t="str">
            <v>NUEVO</v>
          </cell>
          <cell r="P42" t="str">
            <v>SITUACIONAL</v>
          </cell>
          <cell r="Q42" t="str">
            <v>CAMARAS</v>
          </cell>
          <cell r="R42">
            <v>0</v>
          </cell>
          <cell r="S42">
            <v>0</v>
          </cell>
          <cell r="T42">
            <v>0</v>
          </cell>
          <cell r="U42">
            <v>0</v>
          </cell>
          <cell r="V42" t="str">
            <v>ALARMAS SAN JORGE</v>
          </cell>
          <cell r="W42">
            <v>2016</v>
          </cell>
          <cell r="X42">
            <v>8000000</v>
          </cell>
          <cell r="Y42" t="str">
            <v>ALARMAS</v>
          </cell>
          <cell r="Z42">
            <v>0</v>
          </cell>
          <cell r="AA42">
            <v>0</v>
          </cell>
          <cell r="AB42">
            <v>0</v>
          </cell>
          <cell r="AC42" t="str">
            <v>LIDESEM LTDA</v>
          </cell>
          <cell r="AD42" t="str">
            <v>JORGE CELIS ARELLANO</v>
          </cell>
          <cell r="AE42">
            <v>7852500</v>
          </cell>
          <cell r="AF42" t="str">
            <v>SI</v>
          </cell>
          <cell r="AG42" t="str">
            <v>INCOMPLETO</v>
          </cell>
          <cell r="AH42">
            <v>0</v>
          </cell>
          <cell r="AI42">
            <v>0</v>
          </cell>
          <cell r="AJ42" t="str">
            <v>1.- PROYECTO NUEVO. 
2.- DEBE INCORPORAR PANTALLA O MONITOR DE LAS CAMARAS, LA CUAL DEBE QUEDAR EN PROPIEDAD DE LA INSTITUCIÓN.  
3.-SI ES INALAMBRICO Y LLEGA A CARABIENROS A TRAVÉS DE SEÑAL IMPLICA TECNOLOGÍA QUE NO CONTEMPLA EL PROYECTO, O AL MENOS NO ESPECIFICA.</v>
          </cell>
          <cell r="AK42" t="str">
            <v>SITUACIONAL</v>
          </cell>
          <cell r="AL42">
            <v>8000000</v>
          </cell>
          <cell r="AM42">
            <v>0</v>
          </cell>
          <cell r="AN42">
            <v>8000000</v>
          </cell>
          <cell r="AO42" t="str">
            <v>NO ELEGIBLE</v>
          </cell>
          <cell r="AP42">
            <v>0</v>
          </cell>
          <cell r="AQ42">
            <v>0</v>
          </cell>
          <cell r="AR42">
            <v>0</v>
          </cell>
          <cell r="AS42">
            <v>0</v>
          </cell>
          <cell r="AT42">
            <v>0</v>
          </cell>
          <cell r="AU42">
            <v>0</v>
          </cell>
          <cell r="AV42">
            <v>0</v>
          </cell>
          <cell r="AW42" t="str">
            <v>Iquique</v>
          </cell>
          <cell r="AX42" t="str">
            <v/>
          </cell>
        </row>
        <row r="43">
          <cell r="E43" t="str">
            <v>65.082.902-6</v>
          </cell>
          <cell r="F43" t="str">
            <v>CAMARAS PABLO NERUDA</v>
          </cell>
          <cell r="G43" t="str">
            <v>LJUNTA DE VECINOS PABLO NERUDA DE ALTO HOSPICIO</v>
          </cell>
          <cell r="H43" t="str">
            <v>DIRECTIVA ESTÁ POR VENCER</v>
          </cell>
          <cell r="I43" t="str">
            <v>DIRECTIVA VENCE EL MES  3</v>
          </cell>
          <cell r="J43" t="str">
            <v>OK</v>
          </cell>
          <cell r="K43" t="str">
            <v>Iquique</v>
          </cell>
          <cell r="L43" t="str">
            <v>Carlos Enrique Molina Duarte</v>
          </cell>
          <cell r="M43" t="str">
            <v>CARLOS MOLINA DUARTE</v>
          </cell>
          <cell r="N43">
            <v>0</v>
          </cell>
          <cell r="O43" t="str">
            <v>NUEVO</v>
          </cell>
          <cell r="P43" t="str">
            <v>SITUACIONAL</v>
          </cell>
          <cell r="Q43" t="str">
            <v>CAMARAS</v>
          </cell>
          <cell r="R43">
            <v>0</v>
          </cell>
          <cell r="S43" t="str">
            <v>INSTALACION DE SISTEMA DE TELEVIGILANCIA VECINAL EN EL SECTOR DE LA JUNTA DE VECINOS PABLO NERUDA</v>
          </cell>
          <cell r="T43" t="str">
            <v>15  CAMARAS</v>
          </cell>
          <cell r="U43">
            <v>0</v>
          </cell>
          <cell r="V43" t="str">
            <v>ALARMAS PABLO NERUDA</v>
          </cell>
          <cell r="W43">
            <v>2016</v>
          </cell>
          <cell r="X43">
            <v>8000000</v>
          </cell>
          <cell r="Y43" t="str">
            <v>ALARMAS</v>
          </cell>
          <cell r="Z43" t="str">
            <v>PROYECTO CON OBSERVACIONES</v>
          </cell>
          <cell r="AA43" t="str">
            <v>CONVENIO VENCIDO</v>
          </cell>
          <cell r="AB43">
            <v>0</v>
          </cell>
          <cell r="AC43" t="str">
            <v>LIDESEM LTDA</v>
          </cell>
          <cell r="AD43" t="str">
            <v>JORGE CELIS ARELLANO</v>
          </cell>
          <cell r="AE43">
            <v>7852500</v>
          </cell>
          <cell r="AF43" t="str">
            <v>SI</v>
          </cell>
          <cell r="AG43" t="str">
            <v>INCOMPLETO</v>
          </cell>
          <cell r="AH43">
            <v>0</v>
          </cell>
          <cell r="AI43">
            <v>0</v>
          </cell>
          <cell r="AJ43" t="str">
            <v xml:space="preserve">1. DE ADJUDICAR DEBE INCORPORAR PANTALLA O MONITOR DE LAS CAMARAS, LA CUAL DEBE QUEDAR EN PROPIEDAD DE LA INSTITUCIÓN.  
</v>
          </cell>
          <cell r="AK43" t="str">
            <v>SITUACIONAL</v>
          </cell>
          <cell r="AL43">
            <v>8000000</v>
          </cell>
          <cell r="AM43">
            <v>8000000</v>
          </cell>
          <cell r="AN43">
            <v>0</v>
          </cell>
          <cell r="AO43" t="str">
            <v>ELEGIBLE</v>
          </cell>
          <cell r="AP43">
            <v>0</v>
          </cell>
          <cell r="AQ43" t="str">
            <v>CONVENIO VENCIDO</v>
          </cell>
          <cell r="AR43">
            <v>8000000</v>
          </cell>
          <cell r="AS43">
            <v>8000000</v>
          </cell>
          <cell r="AT43">
            <v>0</v>
          </cell>
          <cell r="AU43" t="str">
            <v>ADJUDICADO</v>
          </cell>
          <cell r="AV43">
            <v>0</v>
          </cell>
          <cell r="AW43" t="str">
            <v>Iquique</v>
          </cell>
          <cell r="AX43">
            <v>8000000</v>
          </cell>
        </row>
        <row r="44">
          <cell r="E44" t="str">
            <v>74.408.100-9</v>
          </cell>
          <cell r="F44" t="str">
            <v>CONTIUNUIDAD CAMARAS NUEVO IQUIQUE</v>
          </cell>
          <cell r="G44" t="str">
            <v>JUNTA VECINAL NUEVO IQUIQUE</v>
          </cell>
          <cell r="H44" t="str">
            <v>DIRECTIVA ESTÁ POR VENCER</v>
          </cell>
          <cell r="I44" t="str">
            <v>DIRECTIVA VENCE EL MES  5</v>
          </cell>
          <cell r="J44" t="str">
            <v>OK</v>
          </cell>
          <cell r="K44" t="str">
            <v>Iquique</v>
          </cell>
          <cell r="L44" t="str">
            <v>ISOLINA EUGENIA CAUTIN CAQUEO</v>
          </cell>
          <cell r="M44" t="str">
            <v>ISOLINA EUGENIA CAUTIN CAQUEO</v>
          </cell>
          <cell r="N44">
            <v>0</v>
          </cell>
          <cell r="O44" t="str">
            <v>CONTINUIDAD</v>
          </cell>
          <cell r="P44" t="str">
            <v>SITUACIONAL</v>
          </cell>
          <cell r="Q44" t="str">
            <v>CAMARAS</v>
          </cell>
          <cell r="R44">
            <v>0</v>
          </cell>
          <cell r="S44" t="str">
            <v xml:space="preserve">INSTALACIÓN CAMARAS TELEVIGILANCIA PARA REDUCIR INDICES DE DELINCUENCIA </v>
          </cell>
          <cell r="T44">
            <v>0</v>
          </cell>
          <cell r="U44">
            <v>0</v>
          </cell>
          <cell r="V44" t="str">
            <v>JUNTA DE VECINOS NUEVO IQUIQUE</v>
          </cell>
          <cell r="W44">
            <v>2014</v>
          </cell>
          <cell r="X44">
            <v>18776223</v>
          </cell>
          <cell r="Y44" t="str">
            <v>ILUMINACIÓN</v>
          </cell>
          <cell r="Z44">
            <v>0</v>
          </cell>
          <cell r="AA44">
            <v>0</v>
          </cell>
          <cell r="AB44">
            <v>0</v>
          </cell>
          <cell r="AC44" t="str">
            <v>LIDESEM LTDA</v>
          </cell>
          <cell r="AD44" t="str">
            <v>JORGE CELIS ARELLANO</v>
          </cell>
          <cell r="AE44">
            <v>7852500</v>
          </cell>
          <cell r="AF44" t="str">
            <v>SI</v>
          </cell>
          <cell r="AG44">
            <v>0</v>
          </cell>
          <cell r="AH44">
            <v>0</v>
          </cell>
          <cell r="AI44">
            <v>0</v>
          </cell>
          <cell r="AJ44">
            <v>0</v>
          </cell>
          <cell r="AK44">
            <v>0</v>
          </cell>
          <cell r="AL44">
            <v>0</v>
          </cell>
          <cell r="AM44">
            <v>0</v>
          </cell>
          <cell r="AN44">
            <v>0</v>
          </cell>
          <cell r="AO44" t="str">
            <v>INADMISIBLE</v>
          </cell>
          <cell r="AP44">
            <v>0</v>
          </cell>
          <cell r="AQ44">
            <v>0</v>
          </cell>
          <cell r="AR44">
            <v>0</v>
          </cell>
          <cell r="AS44">
            <v>0</v>
          </cell>
          <cell r="AT44">
            <v>0</v>
          </cell>
          <cell r="AU44">
            <v>0</v>
          </cell>
          <cell r="AV44">
            <v>0</v>
          </cell>
          <cell r="AW44">
            <v>0</v>
          </cell>
          <cell r="AX44" t="str">
            <v/>
          </cell>
        </row>
        <row r="45">
          <cell r="E45" t="str">
            <v>65.264.130-k</v>
          </cell>
          <cell r="F45" t="str">
            <v>CONTINUIDAD CAMARAS SANTA ROSA</v>
          </cell>
          <cell r="G45" t="str">
            <v>JUNTA DE VECINOS SANTA ROSA</v>
          </cell>
          <cell r="H45" t="str">
            <v>DIRECTIVA VIGENTE</v>
          </cell>
          <cell r="I45" t="str">
            <v>OK</v>
          </cell>
          <cell r="J45" t="str">
            <v>OK</v>
          </cell>
          <cell r="K45" t="str">
            <v>Iquique</v>
          </cell>
          <cell r="L45" t="str">
            <v>nury janet rojo gonzalez</v>
          </cell>
          <cell r="M45" t="str">
            <v>NURY ROJO GONZALEZ</v>
          </cell>
          <cell r="N45">
            <v>0</v>
          </cell>
          <cell r="O45" t="str">
            <v>CONTINUIDAD</v>
          </cell>
          <cell r="P45" t="str">
            <v>SITUACIONAL</v>
          </cell>
          <cell r="Q45" t="str">
            <v>CAMARAS</v>
          </cell>
          <cell r="R45">
            <v>0</v>
          </cell>
          <cell r="S45" t="str">
            <v>INSTALACION DE SISTEMA DE TELEVIGILANCIA VECINAL EN EL SECTOR DE LA JUNTA DE VECINOS SANTA ROSA</v>
          </cell>
          <cell r="T45" t="str">
            <v>15  CAMARAS</v>
          </cell>
          <cell r="U45">
            <v>0</v>
          </cell>
          <cell r="V45" t="str">
            <v>CAMARAS SANTA ROSA</v>
          </cell>
          <cell r="W45">
            <v>2016</v>
          </cell>
          <cell r="X45">
            <v>8000000</v>
          </cell>
          <cell r="Y45" t="str">
            <v>CÁMARAS</v>
          </cell>
          <cell r="Z45" t="str">
            <v>PROYECTO CON OBSERVACIONES</v>
          </cell>
          <cell r="AA45" t="str">
            <v>CONVENIO VENCIDO</v>
          </cell>
          <cell r="AB45">
            <v>0</v>
          </cell>
          <cell r="AC45" t="str">
            <v>LIDESEM LTDA</v>
          </cell>
          <cell r="AD45" t="str">
            <v>JORGE CELIS ARELLANO</v>
          </cell>
          <cell r="AE45">
            <v>7852500</v>
          </cell>
          <cell r="AF45" t="str">
            <v>SI</v>
          </cell>
          <cell r="AG45" t="str">
            <v>INCOMPLETO</v>
          </cell>
          <cell r="AH45">
            <v>0</v>
          </cell>
          <cell r="AI45">
            <v>0</v>
          </cell>
          <cell r="AJ45" t="str">
            <v xml:space="preserve">1. DE ADJUDICAR DEBE INCORPORAR PANTALLA O MONITOR DE LAS CAMARAS, LA CUAL DEBE QUEDAR EN PROPIEDAD DE LA INSTITUCIÓN.  
</v>
          </cell>
          <cell r="AK45" t="str">
            <v>SITUACIONAL</v>
          </cell>
          <cell r="AL45">
            <v>8000000</v>
          </cell>
          <cell r="AM45">
            <v>8000000</v>
          </cell>
          <cell r="AN45">
            <v>0</v>
          </cell>
          <cell r="AO45" t="str">
            <v>ELEGIBLE</v>
          </cell>
          <cell r="AP45">
            <v>0</v>
          </cell>
          <cell r="AQ45" t="str">
            <v>CONVENIO VENCIDO</v>
          </cell>
          <cell r="AR45">
            <v>8000000</v>
          </cell>
          <cell r="AS45">
            <v>8000000</v>
          </cell>
          <cell r="AT45">
            <v>0</v>
          </cell>
          <cell r="AU45" t="str">
            <v>ADJUDICADO</v>
          </cell>
          <cell r="AV45">
            <v>0</v>
          </cell>
          <cell r="AW45" t="str">
            <v>Iquique</v>
          </cell>
          <cell r="AX45">
            <v>8000000</v>
          </cell>
        </row>
        <row r="46">
          <cell r="E46" t="str">
            <v>65.062.257-k</v>
          </cell>
          <cell r="F46" t="str">
            <v>CAMARAS SANTA MAGDALENA</v>
          </cell>
          <cell r="G46" t="str">
            <v>JUNTA DE VECINOS SANTA MAGDALENA</v>
          </cell>
          <cell r="H46" t="str">
            <v>DIRECTIVA ESTÁ POR VENCER</v>
          </cell>
          <cell r="I46" t="str">
            <v>DIRECTIVA VENCE EL MES  5</v>
          </cell>
          <cell r="J46" t="str">
            <v>OK</v>
          </cell>
          <cell r="K46" t="str">
            <v>Iquique</v>
          </cell>
          <cell r="L46" t="str">
            <v>nolfa pura sepulveda bustamante</v>
          </cell>
          <cell r="M46" t="str">
            <v>NOLFA SEPULVEDA BUSTAMANTE</v>
          </cell>
          <cell r="N46">
            <v>0</v>
          </cell>
          <cell r="O46" t="str">
            <v>NUEVO</v>
          </cell>
          <cell r="P46" t="str">
            <v>SITUACIONAL</v>
          </cell>
          <cell r="Q46" t="str">
            <v>CAMARAS</v>
          </cell>
          <cell r="R46">
            <v>0</v>
          </cell>
          <cell r="S46" t="str">
            <v>INSTALACION DE SISTEMA DE TELEVIGILANCIA VECINAL EN EL SECTOR DE LA JUNTA DE VECINOS SANTA MAGDALENA</v>
          </cell>
          <cell r="T46" t="str">
            <v>15  CAMARAS</v>
          </cell>
          <cell r="U46">
            <v>0</v>
          </cell>
          <cell r="V46" t="str">
            <v>SIN ADJUDICACIONES EN SEGURIDAD</v>
          </cell>
          <cell r="W46" t="str">
            <v/>
          </cell>
          <cell r="X46" t="str">
            <v/>
          </cell>
          <cell r="Y46" t="str">
            <v/>
          </cell>
          <cell r="Z46">
            <v>0</v>
          </cell>
          <cell r="AA46" t="str">
            <v>NO REGISTRA PROYECTO ANTERIOR</v>
          </cell>
          <cell r="AB46">
            <v>0</v>
          </cell>
          <cell r="AC46" t="str">
            <v>LIDESEM LTDA</v>
          </cell>
          <cell r="AD46" t="str">
            <v>JORGE CELIS ARELLANO</v>
          </cell>
          <cell r="AE46">
            <v>7852500</v>
          </cell>
          <cell r="AF46" t="str">
            <v>SI</v>
          </cell>
          <cell r="AG46" t="str">
            <v>INCOMPLETO</v>
          </cell>
          <cell r="AH46">
            <v>0</v>
          </cell>
          <cell r="AI46">
            <v>0</v>
          </cell>
          <cell r="AJ46" t="str">
            <v xml:space="preserve">1. DE ADJUDICAR DEBE INCORPORAR PANTALLA O MONITOR DE LAS CAMARAS, LA CUAL DEBE QUEDAR EN PROPIEDAD DE LA INSTITUCIÓN.  
</v>
          </cell>
          <cell r="AK46" t="str">
            <v>SITUACIONAL</v>
          </cell>
          <cell r="AL46">
            <v>8000000</v>
          </cell>
          <cell r="AM46">
            <v>8000000</v>
          </cell>
          <cell r="AN46">
            <v>0</v>
          </cell>
          <cell r="AO46" t="str">
            <v>ELEGIBLE</v>
          </cell>
          <cell r="AP46">
            <v>0</v>
          </cell>
          <cell r="AQ46">
            <v>0</v>
          </cell>
          <cell r="AR46">
            <v>8000000</v>
          </cell>
          <cell r="AS46">
            <v>8000000</v>
          </cell>
          <cell r="AT46">
            <v>0</v>
          </cell>
          <cell r="AU46" t="str">
            <v>ADJUDICADO</v>
          </cell>
          <cell r="AV46">
            <v>0</v>
          </cell>
          <cell r="AW46" t="str">
            <v>Iquique</v>
          </cell>
          <cell r="AX46">
            <v>8000000</v>
          </cell>
        </row>
        <row r="47">
          <cell r="E47" t="str">
            <v>65.008.327-k</v>
          </cell>
          <cell r="F47" t="str">
            <v>CAMARAS NUEVA VIDA</v>
          </cell>
          <cell r="G47" t="str">
            <v>JUNTA DE VECINOS NUEVA VIDA</v>
          </cell>
          <cell r="H47" t="str">
            <v>DIRECTIVA VIGENTE</v>
          </cell>
          <cell r="I47" t="str">
            <v>OK</v>
          </cell>
          <cell r="J47" t="str">
            <v>OK</v>
          </cell>
          <cell r="K47" t="str">
            <v>Iquique</v>
          </cell>
          <cell r="L47" t="str">
            <v>juan luis gonzalez lobos</v>
          </cell>
          <cell r="M47" t="str">
            <v>JUAN LUIS GONZALEZ LOBOS</v>
          </cell>
          <cell r="N47">
            <v>0</v>
          </cell>
          <cell r="O47" t="str">
            <v>NUEVO</v>
          </cell>
          <cell r="P47" t="str">
            <v>SITUACIONAL</v>
          </cell>
          <cell r="Q47" t="str">
            <v>CAMARAS</v>
          </cell>
          <cell r="R47">
            <v>0</v>
          </cell>
          <cell r="S47" t="str">
            <v>INSTALACION DE SISTEMA DE TELEVIGILANCIA VECINAL EN EL SECTOR DE LA JUNTA DE VECINOS NUEVA VIDA</v>
          </cell>
          <cell r="T47" t="str">
            <v>15  CAMARAS</v>
          </cell>
          <cell r="U47">
            <v>0</v>
          </cell>
          <cell r="V47" t="str">
            <v>SIN ADJUDICACIONES EN SEGURIDAD</v>
          </cell>
          <cell r="W47" t="str">
            <v/>
          </cell>
          <cell r="X47" t="str">
            <v/>
          </cell>
          <cell r="Y47" t="str">
            <v/>
          </cell>
          <cell r="Z47">
            <v>0</v>
          </cell>
          <cell r="AA47" t="str">
            <v>NO REGISTRA PROYECTO ANTERIOR</v>
          </cell>
          <cell r="AB47">
            <v>0</v>
          </cell>
          <cell r="AC47" t="str">
            <v>LIDESEM LTDA</v>
          </cell>
          <cell r="AD47" t="str">
            <v>JORGE CELIS ARELLANO</v>
          </cell>
          <cell r="AE47">
            <v>7852500</v>
          </cell>
          <cell r="AF47" t="str">
            <v>SI</v>
          </cell>
          <cell r="AG47" t="str">
            <v>INCOMPLETO</v>
          </cell>
          <cell r="AH47">
            <v>0</v>
          </cell>
          <cell r="AI47">
            <v>0</v>
          </cell>
          <cell r="AJ47" t="str">
            <v xml:space="preserve">1. DE ADJUDICAR DEBE INCORPORAR PANTALLA O MONITOR DE LAS CAMARAS, LA CUAL DEBE QUEDAR EN PROPIEDAD DE LA INSTITUCIÓN.  
</v>
          </cell>
          <cell r="AK47" t="str">
            <v>SITUACIONAL</v>
          </cell>
          <cell r="AL47">
            <v>8000000</v>
          </cell>
          <cell r="AM47">
            <v>8000000</v>
          </cell>
          <cell r="AN47">
            <v>0</v>
          </cell>
          <cell r="AO47" t="str">
            <v>ELEGIBLE</v>
          </cell>
          <cell r="AP47">
            <v>0</v>
          </cell>
          <cell r="AQ47">
            <v>0</v>
          </cell>
          <cell r="AR47">
            <v>8000000</v>
          </cell>
          <cell r="AS47">
            <v>8000000</v>
          </cell>
          <cell r="AT47">
            <v>0</v>
          </cell>
          <cell r="AU47" t="str">
            <v>ADJUDICADO</v>
          </cell>
          <cell r="AV47">
            <v>0</v>
          </cell>
          <cell r="AW47" t="str">
            <v>Iquique</v>
          </cell>
          <cell r="AX47">
            <v>8000000</v>
          </cell>
        </row>
        <row r="48">
          <cell r="E48" t="str">
            <v>65.035.202-5</v>
          </cell>
          <cell r="F48" t="str">
            <v>CAMARAS PARINAS 1</v>
          </cell>
          <cell r="G48" t="str">
            <v>CONDOMINIO PARINAS 1</v>
          </cell>
          <cell r="H48" t="str">
            <v>DIRECTIVA VIGENTE</v>
          </cell>
          <cell r="I48" t="str">
            <v>OK</v>
          </cell>
          <cell r="J48" t="str">
            <v>OK</v>
          </cell>
          <cell r="K48" t="str">
            <v>Iquique</v>
          </cell>
          <cell r="L48" t="str">
            <v>hugo almeyda rivas</v>
          </cell>
          <cell r="M48" t="str">
            <v>HUGO ALMEIDA RIVAS</v>
          </cell>
          <cell r="N48">
            <v>0</v>
          </cell>
          <cell r="O48" t="str">
            <v>NUEVO</v>
          </cell>
          <cell r="P48" t="str">
            <v>SITUACIONAL</v>
          </cell>
          <cell r="Q48" t="str">
            <v>CAMARAS</v>
          </cell>
          <cell r="R48">
            <v>0</v>
          </cell>
          <cell r="S48" t="str">
            <v>INSTALACION DE SISTEMA DE TELEVIGILANCIA VECINAL EN EL SECTOR DE LA JUNTA DE VECINOS PARINAS 1</v>
          </cell>
          <cell r="T48" t="str">
            <v>15  CAMARAS</v>
          </cell>
          <cell r="U48">
            <v>0</v>
          </cell>
          <cell r="V48" t="str">
            <v>SIN ADJUDICACIONES EN SEGURIDAD</v>
          </cell>
          <cell r="W48" t="str">
            <v/>
          </cell>
          <cell r="X48" t="str">
            <v/>
          </cell>
          <cell r="Y48" t="str">
            <v/>
          </cell>
          <cell r="Z48">
            <v>0</v>
          </cell>
          <cell r="AA48" t="str">
            <v>NO REGISTRA PROYECTO ANTERIOR</v>
          </cell>
          <cell r="AB48">
            <v>0</v>
          </cell>
          <cell r="AC48" t="str">
            <v>LIDESEM LTDA</v>
          </cell>
          <cell r="AD48" t="str">
            <v>JORGE CELIS ARELLANO</v>
          </cell>
          <cell r="AE48">
            <v>7852500</v>
          </cell>
          <cell r="AF48" t="str">
            <v>SI</v>
          </cell>
          <cell r="AG48" t="str">
            <v>INCOMPLETO</v>
          </cell>
          <cell r="AH48">
            <v>0</v>
          </cell>
          <cell r="AI48">
            <v>0</v>
          </cell>
          <cell r="AJ48" t="str">
            <v xml:space="preserve">1. DE ADJUDICAR DEBE INCORPORAR PANTALLA O MONITOR DE LAS CAMARAS, LA CUAL DEBE QUEDAR EN PROPIEDAD DE LA INSTITUCIÓN.  
</v>
          </cell>
          <cell r="AK48" t="str">
            <v>SITUACIONAL</v>
          </cell>
          <cell r="AL48">
            <v>8000000</v>
          </cell>
          <cell r="AM48">
            <v>8000000</v>
          </cell>
          <cell r="AN48">
            <v>0</v>
          </cell>
          <cell r="AO48" t="str">
            <v>ELEGIBLE</v>
          </cell>
          <cell r="AP48">
            <v>0</v>
          </cell>
          <cell r="AQ48">
            <v>0</v>
          </cell>
          <cell r="AR48">
            <v>8000000</v>
          </cell>
          <cell r="AS48">
            <v>0</v>
          </cell>
          <cell r="AT48">
            <v>8000000</v>
          </cell>
          <cell r="AU48" t="str">
            <v>NO ADJUDICADO</v>
          </cell>
          <cell r="AV48">
            <v>0</v>
          </cell>
          <cell r="AW48" t="str">
            <v>Iquique</v>
          </cell>
          <cell r="AX48" t="str">
            <v/>
          </cell>
        </row>
        <row r="49">
          <cell r="E49" t="str">
            <v>65.190.980-5</v>
          </cell>
          <cell r="F49" t="str">
            <v>MEJORANDO LA SEGURIDAD Y CALIDAD DE VIDA DEL PUEBLO DE CAMIÑA MEDIANTE ENERGÍA SUSTENTABLE</v>
          </cell>
          <cell r="G49" t="str">
            <v>JUNTA VECINOS Nº4 CAMIÑA</v>
          </cell>
          <cell r="H49" t="str">
            <v>DIRECTIVA ESTÁ POR VENCER</v>
          </cell>
          <cell r="I49" t="str">
            <v>DIRECTIVA VENCE EL MES  6</v>
          </cell>
          <cell r="J49" t="str">
            <v>OK</v>
          </cell>
          <cell r="K49" t="str">
            <v>Tamarugal</v>
          </cell>
          <cell r="L49" t="str">
            <v>YAMILET DANITZA MOLLO RAMOS</v>
          </cell>
          <cell r="M49" t="str">
            <v>YAMILET DANITZA MOLLO RAMOS</v>
          </cell>
          <cell r="N49">
            <v>0</v>
          </cell>
          <cell r="O49" t="str">
            <v>NUEVO</v>
          </cell>
          <cell r="P49" t="str">
            <v>SITUACIONAL</v>
          </cell>
          <cell r="Q49" t="str">
            <v>ILUMINACIÓN</v>
          </cell>
          <cell r="R49">
            <v>0</v>
          </cell>
          <cell r="S49" t="str">
            <v>INSTALACION DE LUMINARIAS SOLARES FOTOVOLTAICAS LED EN EL PUEBLO DE CAMIÑA</v>
          </cell>
          <cell r="T49" t="str">
            <v>32 LUMINARIAS</v>
          </cell>
          <cell r="U49">
            <v>0</v>
          </cell>
          <cell r="V49" t="str">
            <v>SIN ADJUDICACIONES EN SEGURIDAD</v>
          </cell>
          <cell r="W49" t="str">
            <v/>
          </cell>
          <cell r="X49" t="str">
            <v/>
          </cell>
          <cell r="Y49" t="str">
            <v/>
          </cell>
          <cell r="Z49">
            <v>0</v>
          </cell>
          <cell r="AA49" t="str">
            <v>NO REGISTRA PROYECTO ANTERIOR</v>
          </cell>
          <cell r="AB49">
            <v>0</v>
          </cell>
          <cell r="AC49" t="str">
            <v>AP COMUNICACIONES</v>
          </cell>
          <cell r="AD49" t="str">
            <v>ALEXIS ALVAREZ CALISTO</v>
          </cell>
          <cell r="AE49">
            <v>19072000</v>
          </cell>
          <cell r="AF49" t="str">
            <v>SI</v>
          </cell>
          <cell r="AG49">
            <v>0</v>
          </cell>
          <cell r="AH49">
            <v>0</v>
          </cell>
          <cell r="AI49">
            <v>0</v>
          </cell>
          <cell r="AJ49" t="str">
            <v xml:space="preserve">1. PROVEEDOR SE REPITE EN PROYECTO N°9. 
2. DEBE INCORPORAR CALCULO LUMÍNICO.
3. INCOPORAR FOTOGRAFIAS QUE CORRESPONDAN.
4. NO PRESENTAN UN PLAN DE MANTENIMIENTO DE LAS LUMINARIAS, SOLO UNA CAPACITACIÓN POR PARTE DE LA EMPRESA, LO QUE NO ESPECIFICA COMO SE REALIZARÁ EL TRABAJO DADO QUE LAS LUMINARIAS SE ENCUENTRAN EN ALTURA.
</v>
          </cell>
          <cell r="AK49" t="str">
            <v>SITUACIONAL</v>
          </cell>
          <cell r="AL49">
            <v>19972000</v>
          </cell>
          <cell r="AM49">
            <v>19972000</v>
          </cell>
          <cell r="AN49">
            <v>0</v>
          </cell>
          <cell r="AO49" t="str">
            <v>ELEGIBLE</v>
          </cell>
          <cell r="AP49">
            <v>0</v>
          </cell>
          <cell r="AQ49">
            <v>0</v>
          </cell>
          <cell r="AR49">
            <v>19972000</v>
          </cell>
          <cell r="AS49">
            <v>10000000</v>
          </cell>
          <cell r="AT49">
            <v>19972000</v>
          </cell>
          <cell r="AU49" t="str">
            <v>ADJUDICADO</v>
          </cell>
          <cell r="AV49">
            <v>0</v>
          </cell>
          <cell r="AW49" t="str">
            <v>Tamarugal</v>
          </cell>
          <cell r="AX49">
            <v>10000000</v>
          </cell>
        </row>
        <row r="50">
          <cell r="E50" t="str">
            <v>74.664.400-0</v>
          </cell>
          <cell r="F50" t="str">
            <v>LA LUZ BRINDA PROTECCIÓN TRANQUILIDAD Y ALEGRÍA A LA COMUNIDAD DE SIBAYA</v>
          </cell>
          <cell r="G50" t="str">
            <v>JUNTA VECINAL N 9 DE SIBAYA</v>
          </cell>
          <cell r="H50" t="str">
            <v>DIRECTIVA VIGENTE</v>
          </cell>
          <cell r="I50" t="str">
            <v>OK</v>
          </cell>
          <cell r="J50" t="str">
            <v>OK</v>
          </cell>
          <cell r="K50" t="str">
            <v>Tamarugal</v>
          </cell>
          <cell r="L50" t="str">
            <v>DIMAS VILCA TICUNA</v>
          </cell>
          <cell r="M50" t="str">
            <v>DIMAS VILCA TICUNA</v>
          </cell>
          <cell r="N50">
            <v>0</v>
          </cell>
          <cell r="O50" t="str">
            <v>NUEVO</v>
          </cell>
          <cell r="P50" t="str">
            <v>SITUACIONAL</v>
          </cell>
          <cell r="Q50" t="str">
            <v>ILUMINACIÓN</v>
          </cell>
          <cell r="R50">
            <v>0</v>
          </cell>
          <cell r="S50" t="str">
            <v xml:space="preserve">IMPLEMENTAR LUMINARIAS SOLARES PARA REDUCIR EL TEMOR DE INTRANQUILIDAD EN LOS POBLADORES </v>
          </cell>
          <cell r="T50">
            <v>0</v>
          </cell>
          <cell r="U50">
            <v>0</v>
          </cell>
          <cell r="V50" t="str">
            <v>SIN ADJUDICACIONES EN SEGURIDAD</v>
          </cell>
          <cell r="W50" t="str">
            <v/>
          </cell>
          <cell r="X50" t="str">
            <v/>
          </cell>
          <cell r="Y50" t="str">
            <v/>
          </cell>
          <cell r="Z50">
            <v>0</v>
          </cell>
          <cell r="AA50">
            <v>0</v>
          </cell>
          <cell r="AB50">
            <v>0</v>
          </cell>
          <cell r="AC50" t="str">
            <v>SOLAR AVALOS</v>
          </cell>
          <cell r="AD50">
            <v>0</v>
          </cell>
          <cell r="AE50">
            <v>17600000</v>
          </cell>
          <cell r="AF50">
            <v>0</v>
          </cell>
          <cell r="AG50">
            <v>0</v>
          </cell>
          <cell r="AH50">
            <v>0</v>
          </cell>
          <cell r="AI50">
            <v>0</v>
          </cell>
          <cell r="AJ50">
            <v>0</v>
          </cell>
          <cell r="AK50">
            <v>0</v>
          </cell>
          <cell r="AL50">
            <v>0</v>
          </cell>
          <cell r="AM50">
            <v>0</v>
          </cell>
          <cell r="AN50">
            <v>0</v>
          </cell>
          <cell r="AO50" t="str">
            <v>INADMISIBLE</v>
          </cell>
          <cell r="AP50">
            <v>0</v>
          </cell>
          <cell r="AQ50">
            <v>0</v>
          </cell>
          <cell r="AR50">
            <v>0</v>
          </cell>
          <cell r="AS50">
            <v>0</v>
          </cell>
          <cell r="AT50">
            <v>0</v>
          </cell>
          <cell r="AU50">
            <v>0</v>
          </cell>
          <cell r="AV50">
            <v>0</v>
          </cell>
          <cell r="AW50">
            <v>0</v>
          </cell>
          <cell r="AX50" t="str">
            <v/>
          </cell>
        </row>
        <row r="51">
          <cell r="E51" t="str">
            <v>65.068.521-0</v>
          </cell>
          <cell r="F51" t="str">
            <v>CAMARAS CONDOMINIO SOCIAL MAR DEL PACIFICO</v>
          </cell>
          <cell r="G51" t="str">
            <v>CONDOMINIO SOCIAL MAR DEL PACIFICO</v>
          </cell>
          <cell r="H51" t="str">
            <v>DIRECTIVA VIGENTE</v>
          </cell>
          <cell r="I51" t="str">
            <v>OK</v>
          </cell>
          <cell r="J51" t="str">
            <v>OK</v>
          </cell>
          <cell r="K51" t="str">
            <v>Iquique</v>
          </cell>
          <cell r="L51" t="str">
            <v>manuel reyes barahona</v>
          </cell>
          <cell r="M51" t="str">
            <v>MANUEL REYES BARAHONA</v>
          </cell>
          <cell r="N51">
            <v>0</v>
          </cell>
          <cell r="O51" t="str">
            <v>NUEVO</v>
          </cell>
          <cell r="P51" t="str">
            <v>SITUACIONAL</v>
          </cell>
          <cell r="Q51" t="str">
            <v>CAMARAS</v>
          </cell>
          <cell r="R51">
            <v>0</v>
          </cell>
          <cell r="S51" t="str">
            <v>INSTALACION DE SISTEMA DE TELEVIGILANCIA VECINAL EN EL SECTOR DEL CONDOMINIO SOCIAL MAR DEL PACIFICO</v>
          </cell>
          <cell r="T51" t="str">
            <v>15  CAMARAS</v>
          </cell>
          <cell r="U51">
            <v>0</v>
          </cell>
          <cell r="V51" t="str">
            <v>SIN ADJUDICACIONES EN SEGURIDAD</v>
          </cell>
          <cell r="W51" t="str">
            <v/>
          </cell>
          <cell r="X51" t="str">
            <v/>
          </cell>
          <cell r="Y51" t="str">
            <v/>
          </cell>
          <cell r="Z51">
            <v>0</v>
          </cell>
          <cell r="AA51" t="str">
            <v>NO REGISTRA PROYECTO ANTERIOR</v>
          </cell>
          <cell r="AB51">
            <v>0</v>
          </cell>
          <cell r="AC51" t="str">
            <v>LIDESEM LTDA</v>
          </cell>
          <cell r="AD51" t="str">
            <v>JORGE CELIS ARELLANO</v>
          </cell>
          <cell r="AE51">
            <v>7852500</v>
          </cell>
          <cell r="AF51" t="str">
            <v>SI</v>
          </cell>
          <cell r="AG51" t="str">
            <v>INCOMPLETO</v>
          </cell>
          <cell r="AH51">
            <v>0</v>
          </cell>
          <cell r="AI51">
            <v>0</v>
          </cell>
          <cell r="AJ51" t="str">
            <v xml:space="preserve">1. DE ADJUDICAR DEBE INCORPORAR PANTALLA O MONITOR DE LAS CAMARAS, LA CUAL DEBE QUEDAR EN PROPIEDAD DE LA INSTITUCIÓN.  
</v>
          </cell>
          <cell r="AK51" t="str">
            <v>SITUACIONAL</v>
          </cell>
          <cell r="AL51">
            <v>8000000</v>
          </cell>
          <cell r="AM51">
            <v>8000000</v>
          </cell>
          <cell r="AN51">
            <v>0</v>
          </cell>
          <cell r="AO51" t="str">
            <v>ELEGIBLE</v>
          </cell>
          <cell r="AP51">
            <v>0</v>
          </cell>
          <cell r="AQ51">
            <v>0</v>
          </cell>
          <cell r="AR51">
            <v>8000000</v>
          </cell>
          <cell r="AS51">
            <v>0</v>
          </cell>
          <cell r="AT51">
            <v>8000000</v>
          </cell>
          <cell r="AU51" t="str">
            <v>NO ADJUDICADO</v>
          </cell>
          <cell r="AV51">
            <v>0</v>
          </cell>
          <cell r="AW51" t="str">
            <v>Iquique</v>
          </cell>
          <cell r="AX51" t="str">
            <v/>
          </cell>
        </row>
        <row r="52">
          <cell r="E52" t="str">
            <v>65.007.516-1</v>
          </cell>
          <cell r="F52" t="str">
            <v>CONTINUIDAD CAMARAS 318</v>
          </cell>
          <cell r="G52" t="str">
            <v>JUNTA DE VECINOS 318</v>
          </cell>
          <cell r="H52" t="str">
            <v>DIRECTIVA VIGENTE</v>
          </cell>
          <cell r="I52" t="str">
            <v>OK</v>
          </cell>
          <cell r="J52" t="str">
            <v>OK</v>
          </cell>
          <cell r="K52" t="str">
            <v>Iquique</v>
          </cell>
          <cell r="L52" t="str">
            <v>maria soledad del carmen palma cortes</v>
          </cell>
          <cell r="M52" t="str">
            <v>MARIA SOLEDAD PALMA CORTES</v>
          </cell>
          <cell r="N52">
            <v>0</v>
          </cell>
          <cell r="O52" t="str">
            <v>CONTINUIDAD</v>
          </cell>
          <cell r="P52" t="str">
            <v>SITUACIONAL</v>
          </cell>
          <cell r="Q52" t="str">
            <v>CAMARAS</v>
          </cell>
          <cell r="R52">
            <v>0</v>
          </cell>
          <cell r="S52" t="str">
            <v>INSTALACION DE SISTEMA DE TELEVIGILANCIA VECINAL EN EL SECTOR DE LA JUNTA DE VECINOS 318</v>
          </cell>
          <cell r="T52" t="str">
            <v>15  CAMARAS</v>
          </cell>
          <cell r="U52">
            <v>0</v>
          </cell>
          <cell r="V52" t="str">
            <v>CAMARAS 318</v>
          </cell>
          <cell r="W52">
            <v>2016</v>
          </cell>
          <cell r="X52">
            <v>8000000</v>
          </cell>
          <cell r="Y52" t="str">
            <v>CÁMARAS</v>
          </cell>
          <cell r="Z52" t="str">
            <v>PROYECTO CON OBSERVACIONES</v>
          </cell>
          <cell r="AA52" t="str">
            <v>CONVENIO VENCIDO</v>
          </cell>
          <cell r="AB52">
            <v>0</v>
          </cell>
          <cell r="AC52" t="str">
            <v>LIDESEM LTDA</v>
          </cell>
          <cell r="AD52" t="str">
            <v>JORGE CELIS ARELLANO</v>
          </cell>
          <cell r="AE52">
            <v>7852500</v>
          </cell>
          <cell r="AF52" t="str">
            <v>SI</v>
          </cell>
          <cell r="AG52" t="str">
            <v>INCOMPLETO</v>
          </cell>
          <cell r="AH52">
            <v>0</v>
          </cell>
          <cell r="AI52">
            <v>0</v>
          </cell>
          <cell r="AJ52" t="str">
            <v xml:space="preserve">1. DE ADJUDICAR DEBE INCORPORAR PANTALLA O MONITOR DE LAS CAMARAS, LA CUAL DEBE QUEDAR EN PROPIEDAD DE LA INSTITUCIÓN.  
</v>
          </cell>
          <cell r="AK52" t="str">
            <v>SITUACIONAL</v>
          </cell>
          <cell r="AL52">
            <v>8000000</v>
          </cell>
          <cell r="AM52">
            <v>8000000</v>
          </cell>
          <cell r="AN52">
            <v>0</v>
          </cell>
          <cell r="AO52" t="str">
            <v>ELEGIBLE</v>
          </cell>
          <cell r="AP52">
            <v>0</v>
          </cell>
          <cell r="AQ52" t="str">
            <v>CONVENIO VENCIDO</v>
          </cell>
          <cell r="AR52">
            <v>8000000</v>
          </cell>
          <cell r="AS52">
            <v>8000000</v>
          </cell>
          <cell r="AT52">
            <v>0</v>
          </cell>
          <cell r="AU52" t="str">
            <v>ADJUDICADO</v>
          </cell>
          <cell r="AV52">
            <v>0</v>
          </cell>
          <cell r="AW52" t="str">
            <v>Iquique</v>
          </cell>
          <cell r="AX52">
            <v>8000000</v>
          </cell>
        </row>
        <row r="53">
          <cell r="E53" t="str">
            <v>74.407.800-8</v>
          </cell>
          <cell r="F53" t="str">
            <v>LUMINARIAS BERNARDO LEIGTHON</v>
          </cell>
          <cell r="G53" t="str">
            <v>JUNTA DE VECINO BERNARDO LEIGTHON</v>
          </cell>
          <cell r="H53" t="str">
            <v>DIRECTIVA ESTÁ POR VENCER</v>
          </cell>
          <cell r="I53" t="str">
            <v>DIRECTIVA VENCE EL MES  9</v>
          </cell>
          <cell r="J53" t="str">
            <v>OK</v>
          </cell>
          <cell r="K53" t="str">
            <v>Iquique</v>
          </cell>
          <cell r="L53" t="str">
            <v>monica de lourdes cortes cabrera</v>
          </cell>
          <cell r="M53" t="str">
            <v>MONICA DE LOURDES CORTES CABRERA</v>
          </cell>
          <cell r="N53">
            <v>0</v>
          </cell>
          <cell r="O53" t="str">
            <v>CONTINUIDAD</v>
          </cell>
          <cell r="P53" t="str">
            <v>SITUACIONAL</v>
          </cell>
          <cell r="Q53" t="str">
            <v>ILUMINACIÓN</v>
          </cell>
          <cell r="R53">
            <v>0</v>
          </cell>
          <cell r="S53" t="str">
            <v>INSTALACION DE UN SISTEMA DE ILUMINACION FOTOVOLTAICO INTEGRADO EN EL SECTOR DE LA JUNTA DE VECINOS BERNARDO LEIGTHON</v>
          </cell>
          <cell r="T53">
            <v>0</v>
          </cell>
          <cell r="U53">
            <v>0</v>
          </cell>
          <cell r="V53" t="str">
            <v>ALARMAS BERNARDO LEIGTHON</v>
          </cell>
          <cell r="W53">
            <v>2016</v>
          </cell>
          <cell r="X53">
            <v>8000000</v>
          </cell>
          <cell r="Y53" t="str">
            <v>ALARMAS</v>
          </cell>
          <cell r="Z53">
            <v>0</v>
          </cell>
          <cell r="AA53">
            <v>0</v>
          </cell>
          <cell r="AB53">
            <v>0</v>
          </cell>
          <cell r="AC53" t="str">
            <v>LIDESEM LTDA</v>
          </cell>
          <cell r="AD53" t="str">
            <v>JORGE CELIS ARELLANO</v>
          </cell>
          <cell r="AE53">
            <v>18800053</v>
          </cell>
          <cell r="AF53" t="str">
            <v>SI</v>
          </cell>
          <cell r="AG53">
            <v>0</v>
          </cell>
          <cell r="AH53">
            <v>0</v>
          </cell>
          <cell r="AI53">
            <v>0</v>
          </cell>
          <cell r="AJ53" t="str">
            <v>1. ADJUNTAR COMPROMISO DE LAS INSTITUCIONES QUE REALIZARÁN CAPACITACIÓN EN MATERIA DE PREVENCIÓN Y SEGURIDAD CIUDADANA. 
2. EL EQUIPO DE TRABAJO EJECUTOR FIRMAN DE MANERA COLECTIVA, ( UNA SOLA )  MISMO EQUIPO EJECUTOR QUE EL PROYECTO  65 Y 54.
3. NO DECLARA PLAN DE MANTENIMIENTO.
4. SE REBAJA LA PARTIDA DE MATERIALES DEL ITEM DE INVERSIÓN EN $165.053, YA QUE NO SE ENCUENTRA JUSTIFICADA EN EL PROYECTO.
5. LA CANTIDAD DE BENEFICIARIOS DEL ANEXO 9, NO REPRESENTIVA RESPECTO A LA CANTIDAD TOTAL DE BENEFICIARIOS DECLARADO EN EL PROYECTO. (3 PERSONAS)</v>
          </cell>
          <cell r="AK53" t="str">
            <v>SITUACIONAL</v>
          </cell>
          <cell r="AL53">
            <v>20000000</v>
          </cell>
          <cell r="AM53">
            <v>0</v>
          </cell>
          <cell r="AN53">
            <v>20000000</v>
          </cell>
          <cell r="AO53" t="str">
            <v>NO ELEGIBLE</v>
          </cell>
          <cell r="AP53">
            <v>0</v>
          </cell>
          <cell r="AQ53">
            <v>0</v>
          </cell>
          <cell r="AR53">
            <v>0</v>
          </cell>
          <cell r="AS53">
            <v>0</v>
          </cell>
          <cell r="AT53">
            <v>0</v>
          </cell>
          <cell r="AU53">
            <v>0</v>
          </cell>
          <cell r="AV53">
            <v>0</v>
          </cell>
          <cell r="AW53" t="str">
            <v>Iquique</v>
          </cell>
          <cell r="AX53" t="str">
            <v/>
          </cell>
        </row>
        <row r="54">
          <cell r="E54" t="str">
            <v>65.041.671-6</v>
          </cell>
          <cell r="F54" t="str">
            <v>CAMARA DOÑA ANGELA 1</v>
          </cell>
          <cell r="G54" t="str">
            <v>CONDOMINIO DOÑA ANGELA 1</v>
          </cell>
          <cell r="H54" t="str">
            <v>DIRECTIVA VIGENTE</v>
          </cell>
          <cell r="I54" t="str">
            <v>OK</v>
          </cell>
          <cell r="J54" t="str">
            <v>OK</v>
          </cell>
          <cell r="K54" t="str">
            <v>Iquique</v>
          </cell>
          <cell r="L54" t="str">
            <v>maria emperatriz mendez parada</v>
          </cell>
          <cell r="M54" t="str">
            <v>MARIA MENDEZ PARADA</v>
          </cell>
          <cell r="N54">
            <v>0</v>
          </cell>
          <cell r="O54" t="str">
            <v>NUEVO</v>
          </cell>
          <cell r="P54" t="str">
            <v>SITUACIONAL</v>
          </cell>
          <cell r="Q54" t="str">
            <v>CAMARAS</v>
          </cell>
          <cell r="R54">
            <v>0</v>
          </cell>
          <cell r="S54" t="str">
            <v>INSTALACION DE SISTEMA DE TELEVIGILANCIA VECINAL EN EL SECTOR DEL CONDOMINIO DOÑA ANGELA 1</v>
          </cell>
          <cell r="T54" t="str">
            <v>15  CAMARAS</v>
          </cell>
          <cell r="U54">
            <v>0</v>
          </cell>
          <cell r="V54" t="str">
            <v>SIN ADJUDICACIONES EN SEGURIDAD</v>
          </cell>
          <cell r="W54" t="str">
            <v/>
          </cell>
          <cell r="X54" t="str">
            <v/>
          </cell>
          <cell r="Y54" t="str">
            <v/>
          </cell>
          <cell r="Z54">
            <v>0</v>
          </cell>
          <cell r="AA54" t="str">
            <v>NO REGISTRA PROYECTO ANTERIOR</v>
          </cell>
          <cell r="AB54">
            <v>0</v>
          </cell>
          <cell r="AC54" t="str">
            <v>LIDESEM LTDA</v>
          </cell>
          <cell r="AD54" t="str">
            <v>JORGE CELIS ARELLANO</v>
          </cell>
          <cell r="AE54">
            <v>7852500</v>
          </cell>
          <cell r="AF54" t="str">
            <v>SI</v>
          </cell>
          <cell r="AG54" t="str">
            <v>INCOMPLETO</v>
          </cell>
          <cell r="AH54">
            <v>0</v>
          </cell>
          <cell r="AI54">
            <v>0</v>
          </cell>
          <cell r="AJ54" t="str">
            <v xml:space="preserve">1. DE ADJUDICAR DEBE INCORPORAR PANTALLA O MONITOR DE LAS CAMARAS, LA CUAL DEBE QUEDAR EN PROPIEDAD DE LA INSTITUCIÓN.  
</v>
          </cell>
          <cell r="AK54" t="str">
            <v>SITUACIONAL</v>
          </cell>
          <cell r="AL54">
            <v>8000000</v>
          </cell>
          <cell r="AM54">
            <v>8000000</v>
          </cell>
          <cell r="AN54">
            <v>0</v>
          </cell>
          <cell r="AO54" t="str">
            <v>ELEGIBLE</v>
          </cell>
          <cell r="AP54">
            <v>0</v>
          </cell>
          <cell r="AQ54">
            <v>0</v>
          </cell>
          <cell r="AR54">
            <v>8000000</v>
          </cell>
          <cell r="AS54">
            <v>8000000</v>
          </cell>
          <cell r="AT54">
            <v>0</v>
          </cell>
          <cell r="AU54" t="str">
            <v>ADJUDICADO</v>
          </cell>
          <cell r="AV54">
            <v>0</v>
          </cell>
          <cell r="AW54" t="str">
            <v>Iquique</v>
          </cell>
          <cell r="AX54">
            <v>8000000</v>
          </cell>
        </row>
        <row r="55">
          <cell r="E55" t="str">
            <v>74.665.000-0</v>
          </cell>
          <cell r="F55" t="str">
            <v>CAMARAS CERRO TARAPACA 3</v>
          </cell>
          <cell r="G55" t="str">
            <v>JUNTA DE VECINOS CERRO TARAPACA 3</v>
          </cell>
          <cell r="H55" t="str">
            <v>DIRECTIVA VIGENTE</v>
          </cell>
          <cell r="I55" t="str">
            <v>OK</v>
          </cell>
          <cell r="J55" t="str">
            <v>OK</v>
          </cell>
          <cell r="K55" t="str">
            <v>Iquique</v>
          </cell>
          <cell r="L55" t="str">
            <v>Leonor Rodriguez Bugueño</v>
          </cell>
          <cell r="M55" t="str">
            <v>LEONOR RODRIGUEZ BURGUEÑO</v>
          </cell>
          <cell r="N55">
            <v>0</v>
          </cell>
          <cell r="O55" t="str">
            <v>NUEVO</v>
          </cell>
          <cell r="P55" t="str">
            <v>SITUACIONAL</v>
          </cell>
          <cell r="Q55" t="str">
            <v>CAMARAS</v>
          </cell>
          <cell r="R55">
            <v>0</v>
          </cell>
          <cell r="S55" t="str">
            <v xml:space="preserve">INSTALACIÓN DE CAMARAS DE TELEVIGILANCIA PARA REDUCIR INDICES DE DELINCUENCIA </v>
          </cell>
          <cell r="T55">
            <v>0</v>
          </cell>
          <cell r="U55">
            <v>0</v>
          </cell>
          <cell r="V55" t="str">
            <v>SIN ADJUDICACIONES EN SEGURIDAD</v>
          </cell>
          <cell r="W55" t="str">
            <v/>
          </cell>
          <cell r="X55" t="str">
            <v/>
          </cell>
          <cell r="Y55" t="str">
            <v/>
          </cell>
          <cell r="Z55">
            <v>0</v>
          </cell>
          <cell r="AA55">
            <v>0</v>
          </cell>
          <cell r="AB55">
            <v>0</v>
          </cell>
          <cell r="AC55" t="str">
            <v>LIDESEM LTDA</v>
          </cell>
          <cell r="AD55" t="str">
            <v>JORGE CELIS</v>
          </cell>
          <cell r="AE55">
            <v>7760000</v>
          </cell>
          <cell r="AF55" t="str">
            <v>SI</v>
          </cell>
          <cell r="AG55">
            <v>0</v>
          </cell>
          <cell r="AH55">
            <v>0</v>
          </cell>
          <cell r="AI55">
            <v>0</v>
          </cell>
          <cell r="AJ55">
            <v>0</v>
          </cell>
          <cell r="AK55">
            <v>0</v>
          </cell>
          <cell r="AL55">
            <v>0</v>
          </cell>
          <cell r="AM55">
            <v>0</v>
          </cell>
          <cell r="AN55">
            <v>0</v>
          </cell>
          <cell r="AO55" t="str">
            <v>INADMISIBLE</v>
          </cell>
          <cell r="AP55">
            <v>0</v>
          </cell>
          <cell r="AQ55">
            <v>0</v>
          </cell>
          <cell r="AR55">
            <v>0</v>
          </cell>
          <cell r="AS55">
            <v>0</v>
          </cell>
          <cell r="AT55">
            <v>0</v>
          </cell>
          <cell r="AU55">
            <v>0</v>
          </cell>
          <cell r="AV55">
            <v>0</v>
          </cell>
          <cell r="AW55">
            <v>0</v>
          </cell>
          <cell r="AX55" t="str">
            <v/>
          </cell>
        </row>
        <row r="56">
          <cell r="E56" t="str">
            <v>56.077.790-6</v>
          </cell>
          <cell r="F56" t="str">
            <v>CAMARAS DOÑA OLGA</v>
          </cell>
          <cell r="G56" t="str">
            <v>CONDOMINIO DOÑA OLGA</v>
          </cell>
          <cell r="H56" t="str">
            <v>DIRECTIVA ESTÁ POR VENCER</v>
          </cell>
          <cell r="I56" t="str">
            <v>DIRECTIVA VENCE EL MES  6</v>
          </cell>
          <cell r="J56" t="str">
            <v>OK</v>
          </cell>
          <cell r="K56" t="str">
            <v>Iquique</v>
          </cell>
          <cell r="L56" t="str">
            <v>JENISA ORTEGA SEPULVEDA</v>
          </cell>
          <cell r="M56" t="str">
            <v>JENISA ORTEGA SEPULVEDA</v>
          </cell>
          <cell r="N56">
            <v>0</v>
          </cell>
          <cell r="O56" t="str">
            <v>NUEVO</v>
          </cell>
          <cell r="P56" t="str">
            <v>SITUACIONAL</v>
          </cell>
          <cell r="Q56" t="str">
            <v>CAMARAS</v>
          </cell>
          <cell r="R56">
            <v>0</v>
          </cell>
          <cell r="S56" t="str">
            <v>INSTALACION DE SISTEMA DE TELEVIGILANCIA VECINAL EN EL SECTOR DEL CONDOMINIO DOÑA OLGA 2</v>
          </cell>
          <cell r="T56" t="str">
            <v>15  CAMARAS</v>
          </cell>
          <cell r="U56">
            <v>0</v>
          </cell>
          <cell r="V56" t="str">
            <v>SIN ADJUDICACIONES EN SEGURIDAD</v>
          </cell>
          <cell r="W56" t="str">
            <v/>
          </cell>
          <cell r="X56" t="str">
            <v/>
          </cell>
          <cell r="Y56" t="str">
            <v/>
          </cell>
          <cell r="Z56">
            <v>0</v>
          </cell>
          <cell r="AA56" t="str">
            <v>NO REGISTRA PROYECTO ANTERIOR</v>
          </cell>
          <cell r="AB56">
            <v>0</v>
          </cell>
          <cell r="AC56" t="str">
            <v>LIDESEM LTDA</v>
          </cell>
          <cell r="AD56" t="str">
            <v>JORGE CELIS</v>
          </cell>
          <cell r="AE56">
            <v>7760000</v>
          </cell>
          <cell r="AF56" t="str">
            <v>SI</v>
          </cell>
          <cell r="AG56" t="str">
            <v>INCOMPLETO</v>
          </cell>
          <cell r="AH56">
            <v>0</v>
          </cell>
          <cell r="AI56">
            <v>0</v>
          </cell>
          <cell r="AJ56" t="str">
            <v xml:space="preserve">1. DE ADJUDICAR DEBE INCORPORAR PANTALLA O MONITOR DE LAS CAMARAS, LA CUAL DEBE QUEDAR EN PROPIEDAD DE LA INSTITUCIÓN.  
</v>
          </cell>
          <cell r="AK56" t="str">
            <v>SITUACIONAL</v>
          </cell>
          <cell r="AL56">
            <v>8000000</v>
          </cell>
          <cell r="AM56">
            <v>8000000</v>
          </cell>
          <cell r="AN56">
            <v>0</v>
          </cell>
          <cell r="AO56" t="str">
            <v>ELEGIBLE</v>
          </cell>
          <cell r="AP56">
            <v>0</v>
          </cell>
          <cell r="AQ56">
            <v>0</v>
          </cell>
          <cell r="AR56">
            <v>8000000</v>
          </cell>
          <cell r="AS56">
            <v>0</v>
          </cell>
          <cell r="AT56">
            <v>8000000</v>
          </cell>
          <cell r="AU56" t="str">
            <v>NO ADJUDICADO</v>
          </cell>
          <cell r="AV56">
            <v>0</v>
          </cell>
          <cell r="AW56" t="str">
            <v>Iquique</v>
          </cell>
          <cell r="AX56" t="str">
            <v/>
          </cell>
        </row>
        <row r="57">
          <cell r="E57" t="str">
            <v>65.102.232-0</v>
          </cell>
          <cell r="F57" t="str">
            <v>CAMARAS ALTOS DEL SUR</v>
          </cell>
          <cell r="G57" t="str">
            <v>JUNTA DE VECINOS ALTOS DEL SUR</v>
          </cell>
          <cell r="H57" t="str">
            <v>DIRECTIVA VIGENTE</v>
          </cell>
          <cell r="I57" t="str">
            <v>OK</v>
          </cell>
          <cell r="J57" t="str">
            <v>OK</v>
          </cell>
          <cell r="K57" t="str">
            <v>Iquique</v>
          </cell>
          <cell r="L57" t="str">
            <v>maritza odette leon rodriguez</v>
          </cell>
          <cell r="M57" t="str">
            <v>MARTIZA LEON RODRIGUEZ</v>
          </cell>
          <cell r="N57">
            <v>0</v>
          </cell>
          <cell r="O57" t="str">
            <v>NUEVO</v>
          </cell>
          <cell r="P57" t="str">
            <v>SITUACIONAL</v>
          </cell>
          <cell r="Q57" t="str">
            <v>CAMARAS</v>
          </cell>
          <cell r="R57">
            <v>0</v>
          </cell>
          <cell r="S57" t="str">
            <v>INSTALACION DE SISTEMA DE TELEVIGILANCIA VECINAL EN EL SECTOR DE LA JUNTA DE VECINOS ALTOS DEL SUR</v>
          </cell>
          <cell r="T57" t="str">
            <v>15  CAMARAS</v>
          </cell>
          <cell r="U57">
            <v>0</v>
          </cell>
          <cell r="V57" t="str">
            <v>SIN ADJUDICACIONES EN SEGURIDAD</v>
          </cell>
          <cell r="W57" t="str">
            <v/>
          </cell>
          <cell r="X57" t="str">
            <v/>
          </cell>
          <cell r="Y57" t="str">
            <v/>
          </cell>
          <cell r="Z57">
            <v>0</v>
          </cell>
          <cell r="AA57" t="str">
            <v>NO REGISTRA PROYECTO ANTERIOR</v>
          </cell>
          <cell r="AB57">
            <v>0</v>
          </cell>
          <cell r="AC57" t="str">
            <v>LIDESEM LTDA</v>
          </cell>
          <cell r="AD57" t="str">
            <v>JORGE CELIS</v>
          </cell>
          <cell r="AE57">
            <v>7852500</v>
          </cell>
          <cell r="AF57" t="str">
            <v>SI</v>
          </cell>
          <cell r="AG57" t="str">
            <v>INCOMPLETO</v>
          </cell>
          <cell r="AH57">
            <v>0</v>
          </cell>
          <cell r="AI57">
            <v>0</v>
          </cell>
          <cell r="AJ57" t="str">
            <v xml:space="preserve">1. DE ADJUDICAR DEBE INCORPORAR PANTALLA O MONITOR DE LAS CAMARAS, LA CUAL DEBE QUEDAR EN PROPIEDAD DE LA INSTITUCIÓN.  
</v>
          </cell>
          <cell r="AK57" t="str">
            <v>SITUACIONAL</v>
          </cell>
          <cell r="AL57">
            <v>8000000</v>
          </cell>
          <cell r="AM57">
            <v>8000000</v>
          </cell>
          <cell r="AN57">
            <v>0</v>
          </cell>
          <cell r="AO57" t="str">
            <v>ELEGIBLE</v>
          </cell>
          <cell r="AP57">
            <v>0</v>
          </cell>
          <cell r="AQ57">
            <v>0</v>
          </cell>
          <cell r="AR57">
            <v>8000000</v>
          </cell>
          <cell r="AS57">
            <v>8000000</v>
          </cell>
          <cell r="AT57">
            <v>0</v>
          </cell>
          <cell r="AU57" t="str">
            <v>ADJUDICADO</v>
          </cell>
          <cell r="AV57">
            <v>0</v>
          </cell>
          <cell r="AW57" t="str">
            <v>Iquique</v>
          </cell>
          <cell r="AX57">
            <v>8000000</v>
          </cell>
        </row>
        <row r="58">
          <cell r="E58" t="str">
            <v>65.044.959-2</v>
          </cell>
          <cell r="F58" t="str">
            <v>LUMINARIA WIPALA</v>
          </cell>
          <cell r="G58" t="str">
            <v>COMITE INDIGENA WIPALA DE MEJORAMIENTO Y SEGURIDAD</v>
          </cell>
          <cell r="H58" t="str">
            <v>DIRECTIVA VIGENTE</v>
          </cell>
          <cell r="I58" t="str">
            <v>OK</v>
          </cell>
          <cell r="J58" t="str">
            <v>OK</v>
          </cell>
          <cell r="K58" t="str">
            <v>Iquique</v>
          </cell>
          <cell r="L58" t="str">
            <v>luis leonardo astudillo carpio</v>
          </cell>
          <cell r="M58" t="str">
            <v>LUIS LEONARDO ASTUDILLO CARPIO</v>
          </cell>
          <cell r="N58">
            <v>0</v>
          </cell>
          <cell r="O58" t="str">
            <v>NUEVO</v>
          </cell>
          <cell r="P58" t="str">
            <v>SITUACIONAL</v>
          </cell>
          <cell r="Q58" t="str">
            <v>ILUMINACIÓN</v>
          </cell>
          <cell r="R58">
            <v>0</v>
          </cell>
          <cell r="S58" t="str">
            <v>INSTALACION DE SISTEMA DE LUMINARIAS FOTOVOLAICAS INTEGRADO EN EL SECTOR DONDE SE ENCUENTRA UBICADO EL COMITÉ INDIGENA WIPALA DE MEJORAMIENTO Y SEGURIDAD</v>
          </cell>
          <cell r="T58">
            <v>0</v>
          </cell>
          <cell r="U58">
            <v>0</v>
          </cell>
          <cell r="V58" t="str">
            <v>COMITÉ INDÍGENA WIPALA DE MEJORAMIENTO Y SEGURIDAD</v>
          </cell>
          <cell r="W58">
            <v>2014</v>
          </cell>
          <cell r="X58">
            <v>3184740</v>
          </cell>
          <cell r="Y58" t="str">
            <v>ALARMAS</v>
          </cell>
          <cell r="Z58">
            <v>0</v>
          </cell>
          <cell r="AA58">
            <v>0</v>
          </cell>
          <cell r="AB58">
            <v>0</v>
          </cell>
          <cell r="AC58" t="str">
            <v>LIDESEM LTDA</v>
          </cell>
          <cell r="AD58" t="str">
            <v>JORGE CELIS ARELLANO</v>
          </cell>
          <cell r="AE58">
            <v>18800053</v>
          </cell>
          <cell r="AF58" t="str">
            <v>SI</v>
          </cell>
          <cell r="AG58">
            <v>0</v>
          </cell>
          <cell r="AH58">
            <v>0</v>
          </cell>
          <cell r="AI58">
            <v>0</v>
          </cell>
          <cell r="AJ58" t="str">
            <v xml:space="preserve">1. SE REBAJA LA PARTIDA DE MATERIALES DEL ITEM DE INVERSIÓN EN $165.053, YA QUE NO SE ENCUENTRA JUSTIFICADA EN EL PROYECTO.
2. NO ADJUNTA CARTAS DE COMPROMISOS INSTITUCIONES MENCIONADAS EN ITEM 6,10 DE COORDINACION DE REDES.
3. NO ADJUNTA PLAN DE MANTENIMIENTO. </v>
          </cell>
          <cell r="AK58" t="str">
            <v>SITUACIONAL</v>
          </cell>
          <cell r="AL58">
            <v>20000000</v>
          </cell>
          <cell r="AM58">
            <v>0</v>
          </cell>
          <cell r="AN58">
            <v>20000000</v>
          </cell>
          <cell r="AO58" t="str">
            <v>NO ELEGIBLE</v>
          </cell>
          <cell r="AP58">
            <v>0</v>
          </cell>
          <cell r="AQ58">
            <v>0</v>
          </cell>
          <cell r="AR58">
            <v>0</v>
          </cell>
          <cell r="AS58">
            <v>0</v>
          </cell>
          <cell r="AT58">
            <v>0</v>
          </cell>
          <cell r="AU58">
            <v>0</v>
          </cell>
          <cell r="AV58">
            <v>0</v>
          </cell>
          <cell r="AW58" t="str">
            <v>Iquique</v>
          </cell>
          <cell r="AX58" t="str">
            <v/>
          </cell>
        </row>
        <row r="59">
          <cell r="E59" t="str">
            <v>65.102.092-1</v>
          </cell>
          <cell r="F59" t="str">
            <v>CONTINUIDAD CAMARAS NORTE GRANDE</v>
          </cell>
          <cell r="G59" t="str">
            <v>JUNTA DE VECINOS NORTE GRANDE</v>
          </cell>
          <cell r="H59" t="str">
            <v>DIRECTIVA ESTÁ POR VENCER</v>
          </cell>
          <cell r="I59" t="str">
            <v>DIRECTIVA VENCE EL MES  6</v>
          </cell>
          <cell r="J59" t="str">
            <v>OK</v>
          </cell>
          <cell r="K59" t="str">
            <v>Iquique</v>
          </cell>
          <cell r="L59" t="str">
            <v>Verónica del Carmen Urrutia navarro</v>
          </cell>
          <cell r="M59" t="str">
            <v>VERONICA DEL CARMEN URRUTIA NAVARRO</v>
          </cell>
          <cell r="N59">
            <v>0</v>
          </cell>
          <cell r="O59" t="str">
            <v>CONTINUIDAD</v>
          </cell>
          <cell r="P59" t="str">
            <v>SITUACIONAL</v>
          </cell>
          <cell r="Q59" t="str">
            <v>CAMARAS</v>
          </cell>
          <cell r="R59">
            <v>0</v>
          </cell>
          <cell r="S59" t="str">
            <v xml:space="preserve">INSTALACIÓN DE CAMARAS DE TELEVIGILANCIA PARA REDUCIR INDICES DE DELINCUENCIA </v>
          </cell>
          <cell r="T59">
            <v>0</v>
          </cell>
          <cell r="U59">
            <v>0</v>
          </cell>
          <cell r="V59" t="str">
            <v>CAMARAS NORTE GRANDE</v>
          </cell>
          <cell r="W59">
            <v>2015</v>
          </cell>
          <cell r="X59">
            <v>7996500</v>
          </cell>
          <cell r="Y59" t="str">
            <v>CÁMARAS</v>
          </cell>
          <cell r="Z59">
            <v>0</v>
          </cell>
          <cell r="AA59">
            <v>0</v>
          </cell>
          <cell r="AB59">
            <v>0</v>
          </cell>
          <cell r="AC59" t="str">
            <v>LIDESEM LTDA</v>
          </cell>
          <cell r="AD59" t="str">
            <v>JORGE CELIS</v>
          </cell>
          <cell r="AE59">
            <v>7852500</v>
          </cell>
          <cell r="AF59" t="str">
            <v>SI</v>
          </cell>
          <cell r="AG59">
            <v>0</v>
          </cell>
          <cell r="AH59">
            <v>0</v>
          </cell>
          <cell r="AI59">
            <v>0</v>
          </cell>
          <cell r="AJ59">
            <v>0</v>
          </cell>
          <cell r="AK59">
            <v>0</v>
          </cell>
          <cell r="AL59">
            <v>0</v>
          </cell>
          <cell r="AM59">
            <v>0</v>
          </cell>
          <cell r="AN59">
            <v>0</v>
          </cell>
          <cell r="AO59" t="str">
            <v>INADMISIBLE</v>
          </cell>
          <cell r="AP59">
            <v>0</v>
          </cell>
          <cell r="AQ59">
            <v>0</v>
          </cell>
          <cell r="AR59">
            <v>0</v>
          </cell>
          <cell r="AS59">
            <v>0</v>
          </cell>
          <cell r="AT59">
            <v>0</v>
          </cell>
          <cell r="AU59">
            <v>0</v>
          </cell>
          <cell r="AV59">
            <v>0</v>
          </cell>
          <cell r="AW59">
            <v>0</v>
          </cell>
          <cell r="AX59" t="str">
            <v/>
          </cell>
        </row>
        <row r="60">
          <cell r="E60" t="str">
            <v>65.028.446-1</v>
          </cell>
          <cell r="F60" t="str">
            <v>CAMARAS MUJER EMPRENDEDORAS 2</v>
          </cell>
          <cell r="G60" t="str">
            <v>JUNTA DE VECINOS MUJER EMPRENDEDORA 2</v>
          </cell>
          <cell r="H60" t="str">
            <v>DIRECTIVA ESTÁ POR VENCER</v>
          </cell>
          <cell r="I60" t="str">
            <v>DIRECTIVA VENCE EL MES  6</v>
          </cell>
          <cell r="J60" t="str">
            <v>OK</v>
          </cell>
          <cell r="K60" t="str">
            <v>Iquique</v>
          </cell>
          <cell r="L60" t="str">
            <v>angela de lourdes rojo bravo</v>
          </cell>
          <cell r="M60" t="str">
            <v>ANGELA ROJO BRAVO</v>
          </cell>
          <cell r="N60">
            <v>0</v>
          </cell>
          <cell r="O60" t="str">
            <v>NUEVO</v>
          </cell>
          <cell r="P60" t="str">
            <v>SITUACIONAL</v>
          </cell>
          <cell r="Q60" t="str">
            <v>CAMARAS</v>
          </cell>
          <cell r="R60">
            <v>0</v>
          </cell>
          <cell r="S60" t="str">
            <v>INSTALACION DE SISTEMA DE TELEVIGILANCIA VECINAL EN EL SECTOR DE LA JUNTA DE VECINOS MUJER EMPRENDEDORA 2</v>
          </cell>
          <cell r="T60" t="str">
            <v>15  CAMARAS</v>
          </cell>
          <cell r="U60">
            <v>0</v>
          </cell>
          <cell r="V60" t="str">
            <v>SIN ADJUDICACIONES EN SEGURIDAD</v>
          </cell>
          <cell r="W60" t="str">
            <v/>
          </cell>
          <cell r="X60" t="str">
            <v/>
          </cell>
          <cell r="Y60" t="str">
            <v/>
          </cell>
          <cell r="Z60">
            <v>0</v>
          </cell>
          <cell r="AA60" t="str">
            <v>NO REGISTRA PROYECTO ANTERIOR</v>
          </cell>
          <cell r="AB60">
            <v>0</v>
          </cell>
          <cell r="AC60" t="str">
            <v>LIDESEM LTDA</v>
          </cell>
          <cell r="AD60" t="str">
            <v>JORGE CELIS</v>
          </cell>
          <cell r="AE60">
            <v>7852500</v>
          </cell>
          <cell r="AF60" t="str">
            <v>SI</v>
          </cell>
          <cell r="AG60" t="str">
            <v>INCOMPLETO</v>
          </cell>
          <cell r="AH60">
            <v>0</v>
          </cell>
          <cell r="AI60">
            <v>0</v>
          </cell>
          <cell r="AJ60" t="str">
            <v xml:space="preserve">1. DE ADJUDICAR DEBE INCORPORAR PANTALLA O MONITOR DE LAS CAMARAS, LA CUAL DEBE QUEDAR EN PROPIEDAD DE LA INSTITUCIÓN.  
</v>
          </cell>
          <cell r="AK60" t="str">
            <v>SITUACIONAL</v>
          </cell>
          <cell r="AL60">
            <v>8000000</v>
          </cell>
          <cell r="AM60">
            <v>8000000</v>
          </cell>
          <cell r="AN60">
            <v>0</v>
          </cell>
          <cell r="AO60" t="str">
            <v>ELEGIBLE</v>
          </cell>
          <cell r="AP60">
            <v>0</v>
          </cell>
          <cell r="AQ60">
            <v>0</v>
          </cell>
          <cell r="AR60">
            <v>8000000</v>
          </cell>
          <cell r="AS60">
            <v>8000000</v>
          </cell>
          <cell r="AT60">
            <v>0</v>
          </cell>
          <cell r="AU60" t="str">
            <v>ADJUDICADO</v>
          </cell>
          <cell r="AV60">
            <v>0</v>
          </cell>
          <cell r="AW60" t="str">
            <v>Iquique</v>
          </cell>
          <cell r="AX60">
            <v>8000000</v>
          </cell>
        </row>
        <row r="61">
          <cell r="E61" t="str">
            <v>65.067.921-0</v>
          </cell>
          <cell r="F61" t="str">
            <v>ALARMAS JANEQUEO</v>
          </cell>
          <cell r="G61" t="str">
            <v>JUNTA DE VECINOS JANEQUEO LA LONKO INVENCIBLE</v>
          </cell>
          <cell r="H61" t="str">
            <v>DIRECTIVA VIGENTE</v>
          </cell>
          <cell r="I61" t="str">
            <v>OK</v>
          </cell>
          <cell r="J61" t="str">
            <v>OK</v>
          </cell>
          <cell r="K61" t="str">
            <v>Iquique</v>
          </cell>
          <cell r="L61" t="str">
            <v>MARCELA ALEJANDRA PORTO-CARRERO QUINTUL</v>
          </cell>
          <cell r="M61" t="str">
            <v>MARCELA ALEJANDRA PORTO-CARRERO QUINTUL</v>
          </cell>
          <cell r="N61">
            <v>0</v>
          </cell>
          <cell r="O61" t="str">
            <v>NUEVO</v>
          </cell>
          <cell r="P61" t="str">
            <v>SITUACIONAL</v>
          </cell>
          <cell r="Q61" t="str">
            <v>ALARMAS</v>
          </cell>
          <cell r="R61">
            <v>0</v>
          </cell>
          <cell r="S61" t="str">
            <v>REDUCIR LOS INDICES DE DELINCUENCIA Y VICTIMIZACION MEDIANTE LA INSTALACION DE UN SISTEMA AUTONOMO DE ALARMAS COMUNITARIAS</v>
          </cell>
          <cell r="T61">
            <v>0</v>
          </cell>
          <cell r="U61">
            <v>0</v>
          </cell>
          <cell r="V61" t="str">
            <v>CAMARAS JANEQUEO</v>
          </cell>
          <cell r="W61">
            <v>2015</v>
          </cell>
          <cell r="X61">
            <v>7996500</v>
          </cell>
          <cell r="Y61" t="str">
            <v>CÁMARAS</v>
          </cell>
          <cell r="Z61">
            <v>0</v>
          </cell>
          <cell r="AA61">
            <v>0</v>
          </cell>
          <cell r="AB61">
            <v>0</v>
          </cell>
          <cell r="AC61" t="str">
            <v>LIDESEM LTDA</v>
          </cell>
          <cell r="AD61" t="str">
            <v>JORGE CELIS</v>
          </cell>
          <cell r="AE61">
            <v>7852500</v>
          </cell>
          <cell r="AF61" t="str">
            <v>SI</v>
          </cell>
          <cell r="AG61">
            <v>0</v>
          </cell>
          <cell r="AH61">
            <v>0</v>
          </cell>
          <cell r="AI61">
            <v>0</v>
          </cell>
          <cell r="AJ61" t="str">
            <v xml:space="preserve">1. ADJUNTAR COMPROMISO DE LAS INSTITUCIONES QUE REALIZARÁN CAPACITACIÓN EN MATERIA DE PREVENCIÓN Y SEGURIDAD CIUDADANA. 
2. LA CARTA DE COMPROMISO DEL EQUIPO DE TRABAJO EJECUTOR ESTA FIRMADA DE MANERA COLECTIVA. ( UNA SOLA ) 
3. PRESENTA CARACTERÍSTICAS SIMILARES AL 65 EN RELACIÓN A COTIZACIONES Y EQUIPO EJECUTOR. </v>
          </cell>
          <cell r="AK61" t="str">
            <v>SITUACIONAL</v>
          </cell>
          <cell r="AL61">
            <v>8000000</v>
          </cell>
          <cell r="AM61">
            <v>0</v>
          </cell>
          <cell r="AN61">
            <v>8000000</v>
          </cell>
          <cell r="AO61" t="str">
            <v>NO ELEGIBLE</v>
          </cell>
          <cell r="AP61">
            <v>0</v>
          </cell>
          <cell r="AQ61">
            <v>0</v>
          </cell>
          <cell r="AR61">
            <v>0</v>
          </cell>
          <cell r="AS61">
            <v>0</v>
          </cell>
          <cell r="AT61">
            <v>0</v>
          </cell>
          <cell r="AU61">
            <v>0</v>
          </cell>
          <cell r="AV61">
            <v>0</v>
          </cell>
          <cell r="AW61" t="str">
            <v>Iquique</v>
          </cell>
          <cell r="AX61" t="str">
            <v/>
          </cell>
        </row>
        <row r="62">
          <cell r="E62" t="str">
            <v>65.021.916-3</v>
          </cell>
          <cell r="F62" t="str">
            <v>LUMINARIA DOMANASAN</v>
          </cell>
          <cell r="G62" t="str">
            <v>JUNTA DE VECINOS DOMANASAN</v>
          </cell>
          <cell r="H62" t="str">
            <v>DIRECTIVA VIGENTE</v>
          </cell>
          <cell r="I62" t="str">
            <v>OK</v>
          </cell>
          <cell r="J62" t="str">
            <v>OK</v>
          </cell>
          <cell r="K62" t="str">
            <v>Iquique</v>
          </cell>
          <cell r="L62" t="str">
            <v>Rosa Celedon</v>
          </cell>
          <cell r="M62" t="str">
            <v>ROSA CELEDON</v>
          </cell>
          <cell r="N62">
            <v>0</v>
          </cell>
          <cell r="O62" t="str">
            <v>NUEVO</v>
          </cell>
          <cell r="P62" t="str">
            <v>SITUACIONAL</v>
          </cell>
          <cell r="Q62" t="str">
            <v>ILUMINACIÓN</v>
          </cell>
          <cell r="R62">
            <v>0</v>
          </cell>
          <cell r="S62" t="str">
            <v>REDUCIR LOS INDICES DE DELINCUENCIA Y VICTIMIZACION MEDIANTE LA INSTALACION DE UN SISTEMA DE ILUMINACION FOTOVOLTAICO IJNTEGRADO EN EL SECTOR DE LA JUNTA DE VECINOS DOMANASAN</v>
          </cell>
          <cell r="T62">
            <v>0</v>
          </cell>
          <cell r="U62">
            <v>0</v>
          </cell>
          <cell r="V62" t="str">
            <v>CAMARAS DOMANASAN</v>
          </cell>
          <cell r="W62">
            <v>2015</v>
          </cell>
          <cell r="X62">
            <v>7996500</v>
          </cell>
          <cell r="Y62" t="str">
            <v>CÁMARAS</v>
          </cell>
          <cell r="Z62">
            <v>0</v>
          </cell>
          <cell r="AA62">
            <v>0</v>
          </cell>
          <cell r="AB62">
            <v>0</v>
          </cell>
          <cell r="AC62" t="str">
            <v>LIDESEM LTDA</v>
          </cell>
          <cell r="AD62" t="str">
            <v>JORGE CELIS ARELLANO</v>
          </cell>
          <cell r="AE62">
            <v>19800053</v>
          </cell>
          <cell r="AF62" t="str">
            <v>SI</v>
          </cell>
          <cell r="AG62">
            <v>0</v>
          </cell>
          <cell r="AH62">
            <v>0</v>
          </cell>
          <cell r="AI62">
            <v>0</v>
          </cell>
          <cell r="AJ62" t="str">
            <v>1. ADJUNTAR COMPROMISO DE LAS INSTITUCIONES QUE REALIZARÁN CAPACITACIÓN EN MATERIA DE PREVENCIÓN Y SEGURIDAD CIUDADANA. 
2. LA CARTA DE COMPROMISO DEL EQUIPO DE TRABAJO  ESTA FIRMADA DE MANERA COLECTIVA. ( UNA SOLA ) MISMO EQUIPO EJECUTOR QUE EL 65 Y EL 45</v>
          </cell>
          <cell r="AK62" t="str">
            <v>SITUACIONAL</v>
          </cell>
          <cell r="AL62">
            <v>20000000</v>
          </cell>
          <cell r="AM62">
            <v>0</v>
          </cell>
          <cell r="AN62">
            <v>20000000</v>
          </cell>
          <cell r="AO62" t="str">
            <v>NO ELEGIBLE</v>
          </cell>
          <cell r="AP62">
            <v>0</v>
          </cell>
          <cell r="AQ62">
            <v>0</v>
          </cell>
          <cell r="AR62">
            <v>0</v>
          </cell>
          <cell r="AS62">
            <v>0</v>
          </cell>
          <cell r="AT62">
            <v>0</v>
          </cell>
          <cell r="AU62">
            <v>0</v>
          </cell>
          <cell r="AV62">
            <v>0</v>
          </cell>
          <cell r="AW62" t="str">
            <v>Iquique</v>
          </cell>
          <cell r="AX62" t="str">
            <v/>
          </cell>
        </row>
        <row r="63">
          <cell r="E63" t="str">
            <v>53.300.039-8</v>
          </cell>
          <cell r="F63" t="str">
            <v>LUMINARIA LA TORTUGA TRES</v>
          </cell>
          <cell r="G63" t="str">
            <v>CONDOMINIO LA TORTUGA TERCERA ETAPA</v>
          </cell>
          <cell r="H63" t="str">
            <v>DIRECTIVA VIGENTE</v>
          </cell>
          <cell r="I63" t="str">
            <v>OK</v>
          </cell>
          <cell r="J63" t="str">
            <v>OK</v>
          </cell>
          <cell r="K63" t="str">
            <v>Iquique</v>
          </cell>
          <cell r="L63" t="str">
            <v>maria angelica irene correa heinemann</v>
          </cell>
          <cell r="M63" t="str">
            <v>MARIA ANGELICA IRENE CORREA HEINEMANN</v>
          </cell>
          <cell r="N63">
            <v>0</v>
          </cell>
          <cell r="O63" t="str">
            <v>NUEVO</v>
          </cell>
          <cell r="P63" t="str">
            <v>SITUACIONAL</v>
          </cell>
          <cell r="Q63" t="str">
            <v>ILUMINACIÓN</v>
          </cell>
          <cell r="R63">
            <v>0</v>
          </cell>
          <cell r="S63" t="str">
            <v>INSTALACION DE LUMINARIAS SOLARES EN EL SECTOR DEL CONDOMINIO LA TORTUGA TERCERA ETAPA</v>
          </cell>
          <cell r="T63">
            <v>0</v>
          </cell>
          <cell r="U63">
            <v>0</v>
          </cell>
          <cell r="V63" t="str">
            <v>SIN ADJUDICACIONES EN SEGURIDAD</v>
          </cell>
          <cell r="W63" t="str">
            <v/>
          </cell>
          <cell r="X63" t="str">
            <v/>
          </cell>
          <cell r="Y63" t="str">
            <v/>
          </cell>
          <cell r="Z63">
            <v>0</v>
          </cell>
          <cell r="AA63">
            <v>0</v>
          </cell>
          <cell r="AB63">
            <v>0</v>
          </cell>
          <cell r="AC63" t="str">
            <v>LIDESEM LTDA</v>
          </cell>
          <cell r="AD63" t="str">
            <v>JORGE CELIS ARELLANO</v>
          </cell>
          <cell r="AE63">
            <v>19830</v>
          </cell>
          <cell r="AF63" t="str">
            <v>SI</v>
          </cell>
          <cell r="AG63">
            <v>0</v>
          </cell>
          <cell r="AH63">
            <v>0</v>
          </cell>
          <cell r="AI63">
            <v>0</v>
          </cell>
          <cell r="AJ63" t="str">
            <v xml:space="preserve">1. TODA LA INFORMACION ENTRE LA PÁGINA 1 A LA 15 MUESTRA LA MISMA QUE EN PROY 92 Y 97  DEBIENDO CONSIDERAR QUE CORRESPONDEN A BARRIOS DE IQUIQUE Y OTRO ALTO HOSPICIO, INCLUSO EL MISMO NUMERO DE BENEFICIARIOS DIRECTOS E INDIRECTOS LO QUE NOS LLEVA A ENTENDER QUE NO EXISTE UN ESTUDIO DE LA ZONA LA CUAL SE QUIERE INTERVENIR.
2-LISTADO DE  BENEFICIARIO SOLO INCLUYE A 20 PERSONAS, NUMERO QUE NO ES COHERENTES CON LOS DECLARADOS.                                                 
3- INFORMACIÓN TÉCNICA INCORPORADA POR LA EMPRESA ES IGUAL AL PROYECTO 92-97.                                                             
4- EN OCASIONES MENCIONA LUMINARIA LED DE 60W Y LUEGO DE 40W                               
5- LA FICHA DE CALCULO LUMINICO NO SE ENCUENTRA FIRMADA SOLO MUESTRA UN MENBRETE DE 2 PERSONAS INGENIEROS, NO EXISTIENDO CV DEL PRIMERO Y EL SEGUNDO EGRESADO EL 2016, POR LO CUAL NO JUSTIFICA EXPERIENCIA                          
6-LAS ESPECICIFCACIONES TECNICAS SUGUIEREN DISTANCIA ENTRE POSTES 20 A 25 MTS Y ALTURA  4A6 MTS NO CUMPLIENDOSE ESTE PUNTO EN TOTALIDAD            
7- LAS LUMINARIAS SERIAN PUESTAS TODAS EN LAS AZOTEAS APOR SOBRE LOS 6 PISOS O 14 MTS DE ALTURA.                                                                                                           
8- LA DISTANCIA ENTRE LUMINARIAS (4) POR UN FRENTE CONSIDERAN APROX. 50 A 60 MTS Y POR OTRO LAS INTERIORES 20 MTS APROX. 
9. NO INCOPORA PLAN DE MANTENIMIENTO.                                                                        </v>
          </cell>
          <cell r="AK63" t="str">
            <v>SITUACIONAL</v>
          </cell>
          <cell r="AL63">
            <v>20000000</v>
          </cell>
          <cell r="AM63">
            <v>0</v>
          </cell>
          <cell r="AN63">
            <v>20000000</v>
          </cell>
          <cell r="AO63" t="str">
            <v>NO ELEGIBLE</v>
          </cell>
          <cell r="AP63">
            <v>0</v>
          </cell>
          <cell r="AQ63">
            <v>0</v>
          </cell>
          <cell r="AR63">
            <v>0</v>
          </cell>
          <cell r="AS63">
            <v>0</v>
          </cell>
          <cell r="AT63">
            <v>0</v>
          </cell>
          <cell r="AU63">
            <v>0</v>
          </cell>
          <cell r="AV63">
            <v>0</v>
          </cell>
          <cell r="AW63" t="str">
            <v>Iquique</v>
          </cell>
          <cell r="AX63" t="str">
            <v/>
          </cell>
        </row>
        <row r="64">
          <cell r="E64" t="str">
            <v>65.314.560-8</v>
          </cell>
          <cell r="F64" t="str">
            <v>CAMARAS TORTUGAS 1</v>
          </cell>
          <cell r="G64" t="str">
            <v>CONDOMINIO LA TORTUGA 1</v>
          </cell>
          <cell r="H64" t="str">
            <v>DIRECTIVA VIGENTE</v>
          </cell>
          <cell r="I64" t="str">
            <v>OK</v>
          </cell>
          <cell r="J64" t="str">
            <v>OK</v>
          </cell>
          <cell r="K64" t="str">
            <v>Iquique</v>
          </cell>
          <cell r="L64" t="str">
            <v>patricia puentes valdebenito</v>
          </cell>
          <cell r="M64" t="str">
            <v>PATRICIA PUENTES VALDEVENITO</v>
          </cell>
          <cell r="N64">
            <v>0</v>
          </cell>
          <cell r="O64" t="str">
            <v>NUEVO</v>
          </cell>
          <cell r="P64" t="str">
            <v>SITUACIONAL</v>
          </cell>
          <cell r="Q64" t="str">
            <v>CAMARAS</v>
          </cell>
          <cell r="R64">
            <v>0</v>
          </cell>
          <cell r="S64" t="str">
            <v>INSTALACION DE SISTEMA DE TELEVIGILANCIA VECINAL EN EL SECTOR DEL CONDOMINIO LA TORTUGA 1</v>
          </cell>
          <cell r="T64" t="str">
            <v>15  CAMARAS</v>
          </cell>
          <cell r="U64">
            <v>0</v>
          </cell>
          <cell r="V64" t="str">
            <v>SIN ADJUDICACIONES EN SEGURIDAD</v>
          </cell>
          <cell r="W64" t="str">
            <v/>
          </cell>
          <cell r="X64" t="str">
            <v/>
          </cell>
          <cell r="Y64" t="str">
            <v/>
          </cell>
          <cell r="Z64">
            <v>0</v>
          </cell>
          <cell r="AA64" t="str">
            <v>NO REGISTRA PROYECTO ANTERIOR</v>
          </cell>
          <cell r="AB64">
            <v>0</v>
          </cell>
          <cell r="AC64" t="str">
            <v>LIDESEM LTDA</v>
          </cell>
          <cell r="AD64" t="str">
            <v>JORGE CELIS ARELLANO</v>
          </cell>
          <cell r="AE64">
            <v>7852500</v>
          </cell>
          <cell r="AF64" t="str">
            <v>SI</v>
          </cell>
          <cell r="AG64" t="str">
            <v>INCOMPLETO</v>
          </cell>
          <cell r="AH64">
            <v>0</v>
          </cell>
          <cell r="AI64">
            <v>0</v>
          </cell>
          <cell r="AJ64" t="str">
            <v xml:space="preserve">1. DE ADJUDICAR DEBE INCORPORAR PANTALLA O MONITOR DE LAS CAMARAS, LA CUAL DEBE QUEDAR EN PROPIEDAD DE LA INSTITUCIÓN.  
</v>
          </cell>
          <cell r="AK64" t="str">
            <v>SITUACIONAL</v>
          </cell>
          <cell r="AL64">
            <v>8000000</v>
          </cell>
          <cell r="AM64">
            <v>8000000</v>
          </cell>
          <cell r="AN64">
            <v>0</v>
          </cell>
          <cell r="AO64" t="str">
            <v>ELEGIBLE</v>
          </cell>
          <cell r="AP64">
            <v>0</v>
          </cell>
          <cell r="AQ64">
            <v>0</v>
          </cell>
          <cell r="AR64">
            <v>8000000</v>
          </cell>
          <cell r="AS64">
            <v>8000000</v>
          </cell>
          <cell r="AT64">
            <v>0</v>
          </cell>
          <cell r="AU64" t="str">
            <v>ADJUDICADO</v>
          </cell>
          <cell r="AV64">
            <v>0</v>
          </cell>
          <cell r="AW64" t="str">
            <v>Iquique</v>
          </cell>
          <cell r="AX64">
            <v>8000000</v>
          </cell>
        </row>
        <row r="65">
          <cell r="E65" t="str">
            <v>75.963.010-6</v>
          </cell>
          <cell r="F65" t="str">
            <v>CAMARAS ALIANZA</v>
          </cell>
          <cell r="G65" t="str">
            <v>JUNTA DE VECINOS ALIANZA</v>
          </cell>
          <cell r="H65" t="str">
            <v>DIRECTIVA VIGENTE</v>
          </cell>
          <cell r="I65" t="str">
            <v>OK</v>
          </cell>
          <cell r="J65" t="str">
            <v>OK</v>
          </cell>
          <cell r="K65" t="str">
            <v>Iquique</v>
          </cell>
          <cell r="L65" t="str">
            <v>agustin amas perez</v>
          </cell>
          <cell r="M65" t="str">
            <v>AGUSTIN AMAS PEREZ</v>
          </cell>
          <cell r="N65">
            <v>0</v>
          </cell>
          <cell r="O65" t="str">
            <v>NUEVO</v>
          </cell>
          <cell r="P65" t="str">
            <v>SITUACIONAL</v>
          </cell>
          <cell r="Q65" t="str">
            <v>CAMARAS</v>
          </cell>
          <cell r="R65">
            <v>0</v>
          </cell>
          <cell r="S65" t="str">
            <v>INSTALACION DE SISTEMA DE TELEVIGILANCIA VECINAL EN EL SECTOR DE LA JUNTA DE VECINOS ALIANZA</v>
          </cell>
          <cell r="T65" t="str">
            <v>15  CAMARAS</v>
          </cell>
          <cell r="U65">
            <v>0</v>
          </cell>
          <cell r="V65" t="str">
            <v>JUNTA VECINAL ALIANZA</v>
          </cell>
          <cell r="W65">
            <v>2014</v>
          </cell>
          <cell r="X65">
            <v>18776223</v>
          </cell>
          <cell r="Y65" t="str">
            <v>ILUMINACIÓN</v>
          </cell>
          <cell r="Z65" t="str">
            <v>PROYECTO CERRADO</v>
          </cell>
          <cell r="AA65" t="str">
            <v>AÑO 2015</v>
          </cell>
          <cell r="AB65">
            <v>0</v>
          </cell>
          <cell r="AC65" t="str">
            <v>LIDESEM LTDA</v>
          </cell>
          <cell r="AD65" t="str">
            <v>JORGE CELIS ARELLANO</v>
          </cell>
          <cell r="AE65">
            <v>7852500</v>
          </cell>
          <cell r="AF65" t="str">
            <v>SI</v>
          </cell>
          <cell r="AG65" t="str">
            <v>INCOMPLETO</v>
          </cell>
          <cell r="AH65">
            <v>0</v>
          </cell>
          <cell r="AI65">
            <v>0</v>
          </cell>
          <cell r="AJ65" t="str">
            <v xml:space="preserve">1. DE ADJUDICAR DEBE INCORPORAR PANTALLA O MONITOR DE LAS CAMARAS, LA CUAL DEBE QUEDAR EN PROPIEDAD DE LA INSTITUCIÓN.  
</v>
          </cell>
          <cell r="AK65" t="str">
            <v>SITUACIONAL</v>
          </cell>
          <cell r="AL65">
            <v>8000000</v>
          </cell>
          <cell r="AM65">
            <v>8000000</v>
          </cell>
          <cell r="AN65">
            <v>0</v>
          </cell>
          <cell r="AO65" t="str">
            <v>ELEGIBLE</v>
          </cell>
          <cell r="AP65">
            <v>0</v>
          </cell>
          <cell r="AQ65">
            <v>0</v>
          </cell>
          <cell r="AR65">
            <v>8000000</v>
          </cell>
          <cell r="AS65">
            <v>0</v>
          </cell>
          <cell r="AT65">
            <v>8000000</v>
          </cell>
          <cell r="AU65" t="str">
            <v>NO ADJUDICADO</v>
          </cell>
          <cell r="AV65">
            <v>0</v>
          </cell>
          <cell r="AW65" t="str">
            <v>Iquique</v>
          </cell>
          <cell r="AX65" t="str">
            <v/>
          </cell>
        </row>
        <row r="66">
          <cell r="E66" t="str">
            <v>65.569.680-6</v>
          </cell>
          <cell r="F66" t="str">
            <v>CONTINUIDAD DE CAMARAS CALICHE 1</v>
          </cell>
          <cell r="G66" t="str">
            <v>JUNTA DE VECINOS CALICHE 1</v>
          </cell>
          <cell r="H66" t="str">
            <v>DIRECTIVA VIGENTE</v>
          </cell>
          <cell r="I66" t="str">
            <v>OK</v>
          </cell>
          <cell r="J66" t="str">
            <v>OK</v>
          </cell>
          <cell r="K66" t="str">
            <v>Iquique</v>
          </cell>
          <cell r="L66" t="str">
            <v>Malvina Jara Zambrano</v>
          </cell>
          <cell r="M66" t="str">
            <v>MALVINAS JARA ZAMBRANO</v>
          </cell>
          <cell r="N66">
            <v>0</v>
          </cell>
          <cell r="O66" t="str">
            <v>CONTINUIDAD</v>
          </cell>
          <cell r="P66" t="str">
            <v>SITUACIONAL</v>
          </cell>
          <cell r="Q66" t="str">
            <v>CAMARAS</v>
          </cell>
          <cell r="R66">
            <v>0</v>
          </cell>
          <cell r="S66" t="str">
            <v xml:space="preserve">INSTALACIÓN DE CAMARAS DE TELEVIGILANCIA PARA REDUCIR INDICES DE DELINCUENCIA </v>
          </cell>
          <cell r="T66">
            <v>0</v>
          </cell>
          <cell r="U66">
            <v>0</v>
          </cell>
          <cell r="V66" t="str">
            <v>CAMARAS CALICHE I</v>
          </cell>
          <cell r="W66">
            <v>2015</v>
          </cell>
          <cell r="X66">
            <v>7996500</v>
          </cell>
          <cell r="Y66" t="str">
            <v>CÁMARAS</v>
          </cell>
          <cell r="Z66">
            <v>0</v>
          </cell>
          <cell r="AA66">
            <v>0</v>
          </cell>
          <cell r="AB66">
            <v>0</v>
          </cell>
          <cell r="AC66">
            <v>0</v>
          </cell>
          <cell r="AD66">
            <v>0</v>
          </cell>
          <cell r="AE66">
            <v>0</v>
          </cell>
          <cell r="AF66">
            <v>0</v>
          </cell>
          <cell r="AG66">
            <v>0</v>
          </cell>
          <cell r="AH66">
            <v>0</v>
          </cell>
          <cell r="AI66">
            <v>0</v>
          </cell>
          <cell r="AJ66">
            <v>0</v>
          </cell>
          <cell r="AK66">
            <v>0</v>
          </cell>
          <cell r="AL66">
            <v>0</v>
          </cell>
          <cell r="AM66">
            <v>0</v>
          </cell>
          <cell r="AN66">
            <v>0</v>
          </cell>
          <cell r="AO66" t="str">
            <v>INADMISIBLE</v>
          </cell>
          <cell r="AP66">
            <v>0</v>
          </cell>
          <cell r="AQ66">
            <v>0</v>
          </cell>
          <cell r="AR66">
            <v>0</v>
          </cell>
          <cell r="AS66">
            <v>0</v>
          </cell>
          <cell r="AT66">
            <v>0</v>
          </cell>
          <cell r="AU66">
            <v>0</v>
          </cell>
          <cell r="AV66">
            <v>0</v>
          </cell>
          <cell r="AW66">
            <v>0</v>
          </cell>
          <cell r="AX66" t="str">
            <v/>
          </cell>
        </row>
        <row r="67">
          <cell r="E67" t="str">
            <v>72.566.100-2</v>
          </cell>
          <cell r="F67" t="str">
            <v>CAMARAS 13 DE JUNIO</v>
          </cell>
          <cell r="G67" t="str">
            <v>JUNTA VECINAL 13 DE JUNIO ALTO HOSPICIO</v>
          </cell>
          <cell r="H67" t="str">
            <v>DIRECTIVA VIGENTE</v>
          </cell>
          <cell r="I67" t="str">
            <v>OK</v>
          </cell>
          <cell r="J67" t="str">
            <v>OK</v>
          </cell>
          <cell r="K67" t="str">
            <v>Iquique</v>
          </cell>
          <cell r="L67" t="str">
            <v>oscar del carmen navarro gallardo</v>
          </cell>
          <cell r="M67" t="str">
            <v>OSCAR NAVARRO GALLARDO</v>
          </cell>
          <cell r="N67">
            <v>0</v>
          </cell>
          <cell r="O67" t="str">
            <v>NUEVO</v>
          </cell>
          <cell r="P67" t="str">
            <v>SITUACIONAL</v>
          </cell>
          <cell r="Q67" t="str">
            <v>CAMARAS</v>
          </cell>
          <cell r="R67">
            <v>0</v>
          </cell>
          <cell r="S67" t="str">
            <v>INSTALACION DE SISTEMA DE TELEVIGILANCIA VECINAL EN EL SECTOR DE LA JUNTA DE VECINOS 13 DE JUNIO</v>
          </cell>
          <cell r="T67" t="str">
            <v>15  CAMARAS</v>
          </cell>
          <cell r="U67">
            <v>0</v>
          </cell>
          <cell r="V67" t="str">
            <v>SIN ADJUDICACIONES EN SEGURIDAD</v>
          </cell>
          <cell r="W67" t="str">
            <v/>
          </cell>
          <cell r="X67" t="str">
            <v/>
          </cell>
          <cell r="Y67" t="str">
            <v/>
          </cell>
          <cell r="Z67">
            <v>0</v>
          </cell>
          <cell r="AA67" t="str">
            <v>NO REGISTRA PROYECTO ANTERIOR</v>
          </cell>
          <cell r="AB67">
            <v>0</v>
          </cell>
          <cell r="AC67" t="str">
            <v>LIDESEM LTDA</v>
          </cell>
          <cell r="AD67" t="str">
            <v>JORGE CELIS ARELLANO</v>
          </cell>
          <cell r="AE67">
            <v>7852500</v>
          </cell>
          <cell r="AF67" t="str">
            <v>SI</v>
          </cell>
          <cell r="AG67" t="str">
            <v>INCOMPLETO</v>
          </cell>
          <cell r="AH67">
            <v>0</v>
          </cell>
          <cell r="AI67">
            <v>0</v>
          </cell>
          <cell r="AJ67" t="str">
            <v xml:space="preserve">1. DE ADJUDICAR DEBE INCORPORAR PANTALLA O MONITOR DE LAS CAMARAS, LA CUAL DEBE QUEDAR EN PROPIEDAD DE LA INSTITUCIÓN.  
</v>
          </cell>
          <cell r="AK67" t="str">
            <v>SITUACIONAL</v>
          </cell>
          <cell r="AL67">
            <v>8000000</v>
          </cell>
          <cell r="AM67">
            <v>8000000</v>
          </cell>
          <cell r="AN67">
            <v>0</v>
          </cell>
          <cell r="AO67" t="str">
            <v>ELEGIBLE</v>
          </cell>
          <cell r="AP67">
            <v>0</v>
          </cell>
          <cell r="AQ67">
            <v>0</v>
          </cell>
          <cell r="AR67">
            <v>8000000</v>
          </cell>
          <cell r="AS67">
            <v>8000000</v>
          </cell>
          <cell r="AT67">
            <v>0</v>
          </cell>
          <cell r="AU67" t="str">
            <v>ADJUDICADO</v>
          </cell>
          <cell r="AV67">
            <v>0</v>
          </cell>
          <cell r="AW67" t="str">
            <v>Iquique</v>
          </cell>
          <cell r="AX67">
            <v>8000000</v>
          </cell>
        </row>
        <row r="68">
          <cell r="E68" t="str">
            <v>65.515.470-1</v>
          </cell>
          <cell r="F68" t="str">
            <v>CAMRAS EL MIRADOR</v>
          </cell>
          <cell r="G68" t="str">
            <v>JUNTA DE VECINOS EL MIRADOR</v>
          </cell>
          <cell r="H68" t="str">
            <v>DIRECTIVA VIGENTE</v>
          </cell>
          <cell r="I68" t="str">
            <v>OK</v>
          </cell>
          <cell r="J68" t="str">
            <v>OK</v>
          </cell>
          <cell r="K68" t="str">
            <v>Iquique</v>
          </cell>
          <cell r="L68" t="str">
            <v>alicia edith pasten ahumada</v>
          </cell>
          <cell r="M68" t="str">
            <v>ALICIA PASTEN AHUMADA</v>
          </cell>
          <cell r="N68">
            <v>0</v>
          </cell>
          <cell r="O68" t="str">
            <v>NUEVO</v>
          </cell>
          <cell r="P68" t="str">
            <v>SITUACIONAL</v>
          </cell>
          <cell r="Q68" t="str">
            <v>CAMARAS</v>
          </cell>
          <cell r="R68">
            <v>0</v>
          </cell>
          <cell r="S68" t="str">
            <v>INSTALACION DE SISTEMA DE TELEVIGILANCIA VECINAL EN EL SECTOR DE LA JUNTA DE VECINOS EL MIRADOR</v>
          </cell>
          <cell r="T68" t="str">
            <v>15  CAMARAS</v>
          </cell>
          <cell r="U68">
            <v>0</v>
          </cell>
          <cell r="V68" t="str">
            <v>SIN ADJUDICACIONES EN SEGURIDAD</v>
          </cell>
          <cell r="W68" t="str">
            <v/>
          </cell>
          <cell r="X68" t="str">
            <v/>
          </cell>
          <cell r="Y68" t="str">
            <v/>
          </cell>
          <cell r="Z68">
            <v>0</v>
          </cell>
          <cell r="AA68" t="str">
            <v>NO REGISTRA PROYECTO ANTERIOR</v>
          </cell>
          <cell r="AB68">
            <v>0</v>
          </cell>
          <cell r="AC68" t="str">
            <v>LIDESEM LTDA</v>
          </cell>
          <cell r="AD68" t="str">
            <v>JORGE CELIS ARELLANO</v>
          </cell>
          <cell r="AE68">
            <v>7852500</v>
          </cell>
          <cell r="AF68" t="str">
            <v>SI</v>
          </cell>
          <cell r="AG68" t="str">
            <v>INCOMPLETO</v>
          </cell>
          <cell r="AH68">
            <v>0</v>
          </cell>
          <cell r="AI68">
            <v>0</v>
          </cell>
          <cell r="AJ68" t="str">
            <v xml:space="preserve">1. DE ADJUDICAR DEBE INCORPORAR PANTALLA O MONITOR DE LAS CAMARAS, LA CUAL DEBE QUEDAR EN PROPIEDAD DE LA INSTITUCIÓN.  
</v>
          </cell>
          <cell r="AK68" t="str">
            <v>SITUACIONAL</v>
          </cell>
          <cell r="AL68">
            <v>8000000</v>
          </cell>
          <cell r="AM68">
            <v>8000000</v>
          </cell>
          <cell r="AN68">
            <v>0</v>
          </cell>
          <cell r="AO68" t="str">
            <v>ELEGIBLE</v>
          </cell>
          <cell r="AP68">
            <v>0</v>
          </cell>
          <cell r="AQ68">
            <v>0</v>
          </cell>
          <cell r="AR68">
            <v>8000000</v>
          </cell>
          <cell r="AS68">
            <v>8000000</v>
          </cell>
          <cell r="AT68">
            <v>0</v>
          </cell>
          <cell r="AU68" t="str">
            <v>ADJUDICADO</v>
          </cell>
          <cell r="AV68">
            <v>0</v>
          </cell>
          <cell r="AW68" t="str">
            <v>Iquique</v>
          </cell>
          <cell r="AX68">
            <v>8000000</v>
          </cell>
        </row>
        <row r="69">
          <cell r="E69" t="str">
            <v>65.031.625-8</v>
          </cell>
          <cell r="F69" t="str">
            <v>LUMINARIA LA UNION HACE LA FUERZA</v>
          </cell>
          <cell r="G69" t="str">
            <v>JUNTA DE VECINOS LA UNION HACE LA FUERZA</v>
          </cell>
          <cell r="H69" t="str">
            <v>DIRECTIVA ESTÁ POR VENCER</v>
          </cell>
          <cell r="I69" t="str">
            <v>DIRECTIVA VENCE EL MES  7</v>
          </cell>
          <cell r="J69" t="str">
            <v>OK</v>
          </cell>
          <cell r="K69" t="str">
            <v>Iquique</v>
          </cell>
          <cell r="L69" t="str">
            <v>Estelinda Zuñiga Morales</v>
          </cell>
          <cell r="M69" t="str">
            <v>ESTELINDA ZUÑIGA MORALES</v>
          </cell>
          <cell r="N69">
            <v>0</v>
          </cell>
          <cell r="O69" t="str">
            <v>NUEVO</v>
          </cell>
          <cell r="P69" t="str">
            <v>SITUACIONAL</v>
          </cell>
          <cell r="Q69" t="str">
            <v>ILUMINACIÓN</v>
          </cell>
          <cell r="R69">
            <v>0</v>
          </cell>
          <cell r="S69" t="str">
            <v>INSTALACION DE UN SISTEMA DE ILUMINACION FOTOVOLTAICO INTEGRADO EN EL SECTOR DE LA JUNTA DE VECINOS LA UNION HACE LA FUERZA</v>
          </cell>
          <cell r="T69">
            <v>0</v>
          </cell>
          <cell r="U69">
            <v>0</v>
          </cell>
          <cell r="V69" t="str">
            <v>CAMARAS UNIÓN HACE LA FUERZA</v>
          </cell>
          <cell r="W69">
            <v>2015</v>
          </cell>
          <cell r="X69">
            <v>7996500</v>
          </cell>
          <cell r="Y69" t="str">
            <v>CÁMARAS</v>
          </cell>
          <cell r="Z69">
            <v>0</v>
          </cell>
          <cell r="AA69">
            <v>0</v>
          </cell>
          <cell r="AB69">
            <v>0</v>
          </cell>
          <cell r="AC69" t="str">
            <v>LIDESEM LTDA</v>
          </cell>
          <cell r="AD69" t="str">
            <v>JORGE CELIS ARELLANO</v>
          </cell>
          <cell r="AE69">
            <v>19800053</v>
          </cell>
          <cell r="AF69" t="str">
            <v>SI</v>
          </cell>
          <cell r="AG69">
            <v>0</v>
          </cell>
          <cell r="AH69">
            <v>0</v>
          </cell>
          <cell r="AI69">
            <v>0</v>
          </cell>
          <cell r="AJ69" t="str">
            <v xml:space="preserve">1. ADJUNTAR COMPROMISO DE LAS INSTITUCIONES QUE REALIZARÁN CAPACITACIÓN EN MATERIA DE PREVENCIÓN Y SEGURIDAD CIUDADANA. 
2. LA CARTA DE COMPROMISO DEL EQUIPO DE TRABAJO  ESTÁ FIRMADA DE MANERA COLECTIVA. ( UNA SOLA ) MISMO EQUIPO EJECUTOR QUE EL 45 , 54 Y 65. </v>
          </cell>
          <cell r="AK69" t="str">
            <v>SITUACIONAL</v>
          </cell>
          <cell r="AL69">
            <v>20000000</v>
          </cell>
          <cell r="AM69">
            <v>0</v>
          </cell>
          <cell r="AN69">
            <v>20000000</v>
          </cell>
          <cell r="AO69" t="str">
            <v>NO ELEGIBLE</v>
          </cell>
          <cell r="AP69">
            <v>0</v>
          </cell>
          <cell r="AQ69">
            <v>0</v>
          </cell>
          <cell r="AR69">
            <v>0</v>
          </cell>
          <cell r="AS69">
            <v>0</v>
          </cell>
          <cell r="AT69">
            <v>0</v>
          </cell>
          <cell r="AU69">
            <v>0</v>
          </cell>
          <cell r="AV69">
            <v>0</v>
          </cell>
          <cell r="AW69" t="str">
            <v>Iquique</v>
          </cell>
          <cell r="AX69" t="str">
            <v/>
          </cell>
        </row>
        <row r="70">
          <cell r="E70" t="str">
            <v>56.070.180-2</v>
          </cell>
          <cell r="F70" t="str">
            <v>CAMARAS GENESIS</v>
          </cell>
          <cell r="G70" t="str">
            <v>JUNTA DE VECINOS GENESIS</v>
          </cell>
          <cell r="H70" t="str">
            <v>DIRECTIVA VIGENTE</v>
          </cell>
          <cell r="I70" t="str">
            <v>OK</v>
          </cell>
          <cell r="J70" t="str">
            <v>OK</v>
          </cell>
          <cell r="K70" t="str">
            <v>Iquique</v>
          </cell>
          <cell r="L70" t="str">
            <v>alejandra gutierrez vasallo</v>
          </cell>
          <cell r="M70" t="str">
            <v>ALEJANDRA GUTIERREZ VASALLO</v>
          </cell>
          <cell r="N70">
            <v>0</v>
          </cell>
          <cell r="O70" t="str">
            <v>NUEVO</v>
          </cell>
          <cell r="P70" t="str">
            <v>SITUACIONAL</v>
          </cell>
          <cell r="Q70" t="str">
            <v>CAMARAS</v>
          </cell>
          <cell r="R70">
            <v>0</v>
          </cell>
          <cell r="S70" t="str">
            <v>INSTALACION DE SISTEMA DE TELEVIGILANCIA VECINAL EN EL SECTOR DE LA JUNTA DE VECINOS GENESIS</v>
          </cell>
          <cell r="T70" t="str">
            <v>15  CAMARAS</v>
          </cell>
          <cell r="U70">
            <v>0</v>
          </cell>
          <cell r="V70" t="str">
            <v>SIN ADJUDICACIONES EN SEGURIDAD</v>
          </cell>
          <cell r="W70" t="str">
            <v/>
          </cell>
          <cell r="X70" t="str">
            <v/>
          </cell>
          <cell r="Y70" t="str">
            <v/>
          </cell>
          <cell r="Z70">
            <v>0</v>
          </cell>
          <cell r="AA70" t="str">
            <v>NO REGISTRA PROYECTO ANTERIOR</v>
          </cell>
          <cell r="AB70">
            <v>0</v>
          </cell>
          <cell r="AC70" t="str">
            <v>LIDESEM LTDA</v>
          </cell>
          <cell r="AD70" t="str">
            <v>JORGE CELIS ARELLANO</v>
          </cell>
          <cell r="AE70">
            <v>7852500</v>
          </cell>
          <cell r="AF70" t="str">
            <v>SI</v>
          </cell>
          <cell r="AG70" t="str">
            <v>INCOMPLETO</v>
          </cell>
          <cell r="AH70">
            <v>0</v>
          </cell>
          <cell r="AI70">
            <v>0</v>
          </cell>
          <cell r="AJ70" t="str">
            <v xml:space="preserve">1. DE ADJUDICAR DEBE INCORPORAR PANTALLA O MONITOR DE LAS CAMARAS, LA CUAL DEBE QUEDAR EN PROPIEDAD DE LA INSTITUCIÓN.  
</v>
          </cell>
          <cell r="AK70" t="str">
            <v>SITUACIONAL</v>
          </cell>
          <cell r="AL70">
            <v>8000000</v>
          </cell>
          <cell r="AM70">
            <v>8000000</v>
          </cell>
          <cell r="AN70">
            <v>0</v>
          </cell>
          <cell r="AO70" t="str">
            <v>ELEGIBLE</v>
          </cell>
          <cell r="AP70">
            <v>0</v>
          </cell>
          <cell r="AQ70">
            <v>0</v>
          </cell>
          <cell r="AR70">
            <v>8000000</v>
          </cell>
          <cell r="AS70">
            <v>8000000</v>
          </cell>
          <cell r="AT70">
            <v>0</v>
          </cell>
          <cell r="AU70" t="str">
            <v>ADJUDICADO</v>
          </cell>
          <cell r="AV70">
            <v>0</v>
          </cell>
          <cell r="AW70" t="str">
            <v>Iquique</v>
          </cell>
          <cell r="AX70">
            <v>8000000</v>
          </cell>
        </row>
        <row r="71">
          <cell r="E71" t="str">
            <v>65.049.856-9</v>
          </cell>
          <cell r="F71" t="str">
            <v>CAMARAS MUJERES DEL FUTURO</v>
          </cell>
          <cell r="G71" t="str">
            <v>JUNTA DE VECINOS MUJERES DEL FUTURO</v>
          </cell>
          <cell r="H71" t="str">
            <v>DIRECTIVA VIGENTE</v>
          </cell>
          <cell r="I71" t="str">
            <v>OK</v>
          </cell>
          <cell r="J71" t="str">
            <v>OK</v>
          </cell>
          <cell r="K71" t="str">
            <v>Iquique</v>
          </cell>
          <cell r="L71" t="str">
            <v>Briselda Palacios Rios</v>
          </cell>
          <cell r="M71" t="str">
            <v>BRISELDA PALACIOS RIOS</v>
          </cell>
          <cell r="N71">
            <v>0</v>
          </cell>
          <cell r="O71" t="str">
            <v>NUEVO</v>
          </cell>
          <cell r="P71" t="str">
            <v>SITUACIONAL</v>
          </cell>
          <cell r="Q71" t="str">
            <v>CAMARAS</v>
          </cell>
          <cell r="R71">
            <v>0</v>
          </cell>
          <cell r="S71" t="str">
            <v>INSTALACION DE SISTEMA DE TELEVIGILANCIA VECINAL EN EL SECTOR DE LA JUNTA DE VECINOS MUJERES DEL FUTURO</v>
          </cell>
          <cell r="T71" t="str">
            <v>15  CAMARAS</v>
          </cell>
          <cell r="U71">
            <v>0</v>
          </cell>
          <cell r="V71" t="str">
            <v>ALARMAS MUJERES DEL FUTURO</v>
          </cell>
          <cell r="W71">
            <v>2016</v>
          </cell>
          <cell r="X71">
            <v>8000000</v>
          </cell>
          <cell r="Y71" t="str">
            <v>ALARMAS</v>
          </cell>
          <cell r="Z71" t="str">
            <v>PROYECTO CON OBSERVACIONES</v>
          </cell>
          <cell r="AA71" t="str">
            <v>CONVENIO VENCIDO</v>
          </cell>
          <cell r="AB71">
            <v>0</v>
          </cell>
          <cell r="AC71" t="str">
            <v>LIDESEM LTDA</v>
          </cell>
          <cell r="AD71" t="str">
            <v>JORGE CELIS ARELLANO</v>
          </cell>
          <cell r="AE71">
            <v>7852500</v>
          </cell>
          <cell r="AF71" t="str">
            <v>SI</v>
          </cell>
          <cell r="AG71" t="str">
            <v>INCOMPLETO</v>
          </cell>
          <cell r="AH71">
            <v>0</v>
          </cell>
          <cell r="AI71">
            <v>0</v>
          </cell>
          <cell r="AJ71" t="str">
            <v xml:space="preserve">1. DE ADJUDICAR DEBE INCORPORAR PANTALLA O MONITOR DE LAS CAMARAS, LA CUAL DEBE QUEDAR EN PROPIEDAD DE LA INSTITUCIÓN.  
</v>
          </cell>
          <cell r="AK71" t="str">
            <v>SITUACIONAL</v>
          </cell>
          <cell r="AL71">
            <v>8000000</v>
          </cell>
          <cell r="AM71">
            <v>8000000</v>
          </cell>
          <cell r="AN71">
            <v>0</v>
          </cell>
          <cell r="AO71" t="str">
            <v>ELEGIBLE</v>
          </cell>
          <cell r="AP71">
            <v>0</v>
          </cell>
          <cell r="AQ71" t="str">
            <v>CONVENIO VENCIDO</v>
          </cell>
          <cell r="AR71">
            <v>8000000</v>
          </cell>
          <cell r="AS71">
            <v>8000000</v>
          </cell>
          <cell r="AT71">
            <v>0</v>
          </cell>
          <cell r="AU71" t="str">
            <v>ADJUDICADO</v>
          </cell>
          <cell r="AV71">
            <v>0</v>
          </cell>
          <cell r="AW71" t="str">
            <v>Iquique</v>
          </cell>
          <cell r="AX71">
            <v>8000000</v>
          </cell>
        </row>
        <row r="72">
          <cell r="E72" t="str">
            <v>72.601.900-2</v>
          </cell>
          <cell r="F72" t="str">
            <v>CONTINUIDAD DE CAMARAS LIBERTAD</v>
          </cell>
          <cell r="G72" t="str">
            <v>JUNTA DE VECINOS LIBERTAD</v>
          </cell>
          <cell r="H72" t="str">
            <v>DIRECTIVA ESTÁ POR VENCER</v>
          </cell>
          <cell r="I72" t="str">
            <v>DIRECTIVA VENCE EL MES  10</v>
          </cell>
          <cell r="J72" t="str">
            <v>OK</v>
          </cell>
          <cell r="K72" t="str">
            <v>Iquique</v>
          </cell>
          <cell r="L72" t="str">
            <v>Rosa del Carmen Enriquez Cortes</v>
          </cell>
          <cell r="M72" t="str">
            <v xml:space="preserve">ROSA DEL CARMEN ENRIQUEZ CORTES </v>
          </cell>
          <cell r="N72">
            <v>0</v>
          </cell>
          <cell r="O72" t="str">
            <v>CONTINUIDAD</v>
          </cell>
          <cell r="P72" t="str">
            <v>SITUACIONAL</v>
          </cell>
          <cell r="Q72" t="str">
            <v>CAMARAS</v>
          </cell>
          <cell r="R72">
            <v>0</v>
          </cell>
          <cell r="S72" t="str">
            <v xml:space="preserve">INSTALACIÓN DE CAMARAS DE TELEVIGILANCIA PARA REDUCIR INDICES DE DELINCUENCIA </v>
          </cell>
          <cell r="T72">
            <v>0</v>
          </cell>
          <cell r="U72">
            <v>0</v>
          </cell>
          <cell r="V72" t="str">
            <v>CAMARAS JUNTA DE VECINOS LIBERTAD</v>
          </cell>
          <cell r="W72">
            <v>2015</v>
          </cell>
          <cell r="X72">
            <v>7996500</v>
          </cell>
          <cell r="Y72" t="str">
            <v>CÁMARAS</v>
          </cell>
          <cell r="Z72">
            <v>0</v>
          </cell>
          <cell r="AA72">
            <v>0</v>
          </cell>
          <cell r="AB72">
            <v>0</v>
          </cell>
          <cell r="AC72" t="str">
            <v>LIDESEM LTDA</v>
          </cell>
          <cell r="AD72" t="str">
            <v>JORGE CELIS ARELLANO</v>
          </cell>
          <cell r="AE72">
            <v>7852500</v>
          </cell>
          <cell r="AF72" t="str">
            <v>SI</v>
          </cell>
          <cell r="AG72">
            <v>0</v>
          </cell>
          <cell r="AH72">
            <v>0</v>
          </cell>
          <cell r="AI72">
            <v>0</v>
          </cell>
          <cell r="AJ72">
            <v>0</v>
          </cell>
          <cell r="AK72">
            <v>0</v>
          </cell>
          <cell r="AL72">
            <v>0</v>
          </cell>
          <cell r="AM72">
            <v>0</v>
          </cell>
          <cell r="AN72">
            <v>0</v>
          </cell>
          <cell r="AO72" t="str">
            <v>INADMISIBLE</v>
          </cell>
          <cell r="AP72">
            <v>0</v>
          </cell>
          <cell r="AQ72">
            <v>0</v>
          </cell>
          <cell r="AR72">
            <v>0</v>
          </cell>
          <cell r="AS72">
            <v>0</v>
          </cell>
          <cell r="AT72">
            <v>0</v>
          </cell>
          <cell r="AU72">
            <v>0</v>
          </cell>
          <cell r="AV72">
            <v>0</v>
          </cell>
          <cell r="AW72">
            <v>0</v>
          </cell>
          <cell r="AX72" t="str">
            <v/>
          </cell>
        </row>
        <row r="73">
          <cell r="E73" t="str">
            <v>65.137.140-6</v>
          </cell>
          <cell r="F73" t="str">
            <v>ALARMAS JOSE MIGUEL CARRERA</v>
          </cell>
          <cell r="G73" t="str">
            <v>JUNTA DE VECINOS JOSE MIGUEL CARRERA Nº16</v>
          </cell>
          <cell r="H73" t="e">
            <v>#VALUE!</v>
          </cell>
          <cell r="I73" t="e">
            <v>#VALUE!</v>
          </cell>
          <cell r="J73" t="str">
            <v>OK</v>
          </cell>
          <cell r="K73" t="str">
            <v>Iquique</v>
          </cell>
          <cell r="L73" t="str">
            <v>YASMÍN FABIOLA ZAMORA MIRANDA</v>
          </cell>
          <cell r="M73" t="str">
            <v>YASMIN FABIOLA ZAMORA MIRANDA</v>
          </cell>
          <cell r="N73">
            <v>0</v>
          </cell>
          <cell r="O73" t="str">
            <v>NUEVO</v>
          </cell>
          <cell r="P73" t="str">
            <v>SITUACIONAL</v>
          </cell>
          <cell r="Q73" t="str">
            <v>ALARMAS</v>
          </cell>
          <cell r="R73">
            <v>0</v>
          </cell>
          <cell r="S73" t="str">
            <v>INSTALACION DE UN SISTEMA AUTONOMO DE ALARMAS COMUNITARIAS EN EL SECTOR DE LA JUNTA DE VECINOS JOSE MIGUEL CARRERA N°16</v>
          </cell>
          <cell r="T73" t="str">
            <v>20 ALARMAS</v>
          </cell>
          <cell r="U73">
            <v>0</v>
          </cell>
          <cell r="V73" t="str">
            <v>SIN ADJUDICACIONES EN SEGURIDAD</v>
          </cell>
          <cell r="W73" t="str">
            <v/>
          </cell>
          <cell r="X73" t="str">
            <v/>
          </cell>
          <cell r="Y73" t="str">
            <v/>
          </cell>
          <cell r="Z73">
            <v>0</v>
          </cell>
          <cell r="AA73" t="str">
            <v>NO REGISTRA PROYECTO ANTERIOR</v>
          </cell>
          <cell r="AB73">
            <v>0</v>
          </cell>
          <cell r="AC73" t="str">
            <v>LIDESEM LTDA</v>
          </cell>
          <cell r="AD73" t="str">
            <v>JORGE CELIS</v>
          </cell>
          <cell r="AE73">
            <v>7852500</v>
          </cell>
          <cell r="AF73" t="str">
            <v>SI</v>
          </cell>
          <cell r="AG73">
            <v>0</v>
          </cell>
          <cell r="AH73">
            <v>0</v>
          </cell>
          <cell r="AI73">
            <v>0</v>
          </cell>
          <cell r="AJ73" t="str">
            <v>1. ADJUNTAR COMPROMISO DE LAS INSTITUCIONES QUE REALIZARÁN CAPACITACIÓN EN MATERIA DE PREVENCIÓN Y SEGURIDAD CIUDADANA. 
2. LA CARTA DE COMPROMISO DEL EQUIPO DE TRABAJO ESTA FIRMADA DE MANERA COLECTIVA. ( UNA SOLA ) MISMO EQUIPO EJECUTOR QUE EL 45 Y 54</v>
          </cell>
          <cell r="AK73" t="str">
            <v>SITUACIONAL</v>
          </cell>
          <cell r="AL73">
            <v>8000000</v>
          </cell>
          <cell r="AM73">
            <v>8000000</v>
          </cell>
          <cell r="AN73">
            <v>0</v>
          </cell>
          <cell r="AO73" t="str">
            <v>ELEGIBLE</v>
          </cell>
          <cell r="AP73">
            <v>0</v>
          </cell>
          <cell r="AQ73">
            <v>0</v>
          </cell>
          <cell r="AR73">
            <v>8000000</v>
          </cell>
          <cell r="AS73">
            <v>8000000</v>
          </cell>
          <cell r="AT73">
            <v>0</v>
          </cell>
          <cell r="AU73" t="str">
            <v>ADJUDICADO</v>
          </cell>
          <cell r="AV73">
            <v>0</v>
          </cell>
          <cell r="AW73" t="str">
            <v>Iquique</v>
          </cell>
          <cell r="AX73">
            <v>8000000</v>
          </cell>
        </row>
        <row r="74">
          <cell r="E74" t="str">
            <v>65.085.401-2</v>
          </cell>
          <cell r="F74" t="str">
            <v>CAMRAS JARDINES DEL DESIERTO</v>
          </cell>
          <cell r="G74" t="str">
            <v>JUNTA DE VECINOS JARDINES DEL DESIERTO</v>
          </cell>
          <cell r="H74" t="str">
            <v>DIRECTIVA ESTÁ POR VENCER</v>
          </cell>
          <cell r="I74" t="str">
            <v>DIRECTIVA VENCE EL MES  8</v>
          </cell>
          <cell r="J74" t="str">
            <v>OK</v>
          </cell>
          <cell r="K74" t="str">
            <v>Iquique</v>
          </cell>
          <cell r="L74" t="str">
            <v>Jeannette Maldonado Vasquez</v>
          </cell>
          <cell r="M74" t="str">
            <v>JEANNETTE MALDONADO VASQUEZ</v>
          </cell>
          <cell r="N74">
            <v>0</v>
          </cell>
          <cell r="O74" t="str">
            <v>NUEVO</v>
          </cell>
          <cell r="P74" t="str">
            <v>SITUACIONAL</v>
          </cell>
          <cell r="Q74" t="str">
            <v>CAMARAS</v>
          </cell>
          <cell r="R74">
            <v>0</v>
          </cell>
          <cell r="S74" t="str">
            <v>INSTALACION DE SISTEMA DE TELEVIGILANCIA VECINAL EN EL SECTOR DE LA JUNTA DE VECINOS JARDINES DEL DESIERTO</v>
          </cell>
          <cell r="T74" t="str">
            <v>15  CAMARAS</v>
          </cell>
          <cell r="U74">
            <v>0</v>
          </cell>
          <cell r="V74" t="str">
            <v>JUNTOS DERROTAMOS A LA DELINCUENCIA</v>
          </cell>
          <cell r="W74">
            <v>2015</v>
          </cell>
          <cell r="X74">
            <v>4981130</v>
          </cell>
          <cell r="Y74" t="str">
            <v>ALARMAS</v>
          </cell>
          <cell r="Z74">
            <v>0</v>
          </cell>
          <cell r="AA74" t="str">
            <v>NO REGISTRA PROYECTO ANTERIOR</v>
          </cell>
          <cell r="AB74">
            <v>0</v>
          </cell>
          <cell r="AC74" t="str">
            <v>LIDESEM LTDA</v>
          </cell>
          <cell r="AD74" t="str">
            <v>JORGE CELIS</v>
          </cell>
          <cell r="AE74">
            <v>7852500</v>
          </cell>
          <cell r="AF74" t="str">
            <v>SI</v>
          </cell>
          <cell r="AG74" t="str">
            <v>INCOMPLETO</v>
          </cell>
          <cell r="AH74">
            <v>0</v>
          </cell>
          <cell r="AI74">
            <v>0</v>
          </cell>
          <cell r="AJ74" t="str">
            <v xml:space="preserve">1. DE ADJUDICAR DEBE INCORPORAR PANTALLA O MONITOR DE LAS CAMARAS, LA CUAL DEBE QUEDAR EN PROPIEDAD DE LA INSTITUCIÓN.  
</v>
          </cell>
          <cell r="AK74" t="str">
            <v>SITUACIONAL</v>
          </cell>
          <cell r="AL74">
            <v>8000000</v>
          </cell>
          <cell r="AM74">
            <v>8000000</v>
          </cell>
          <cell r="AN74">
            <v>0</v>
          </cell>
          <cell r="AO74" t="str">
            <v>ELEGIBLE</v>
          </cell>
          <cell r="AP74">
            <v>0</v>
          </cell>
          <cell r="AQ74">
            <v>0</v>
          </cell>
          <cell r="AR74">
            <v>8000000</v>
          </cell>
          <cell r="AS74">
            <v>8000000</v>
          </cell>
          <cell r="AT74">
            <v>0</v>
          </cell>
          <cell r="AU74" t="str">
            <v>ADJUDICADO</v>
          </cell>
          <cell r="AV74">
            <v>0</v>
          </cell>
          <cell r="AW74" t="str">
            <v>Iquique</v>
          </cell>
          <cell r="AX74">
            <v>8000000</v>
          </cell>
        </row>
        <row r="75">
          <cell r="E75" t="str">
            <v>65.039.760-6</v>
          </cell>
          <cell r="F75" t="str">
            <v>ILUMINACIÓN CANCHA LIGA DEPORTIVA CODEI IQUIQUE</v>
          </cell>
          <cell r="G75" t="str">
            <v>LIGA DEPORTIVA CODEI IQUIQUE</v>
          </cell>
          <cell r="H75" t="str">
            <v>DIRECTIVA VIGENTE</v>
          </cell>
          <cell r="I75" t="str">
            <v>OK</v>
          </cell>
          <cell r="J75" t="str">
            <v>OK</v>
          </cell>
          <cell r="K75" t="str">
            <v>Iquique</v>
          </cell>
          <cell r="L75" t="str">
            <v>GERMAN ALEJANDRO VERGARA RODRIGUEZ</v>
          </cell>
          <cell r="M75" t="str">
            <v>MANUEL PATRICIO MEZA HERERA</v>
          </cell>
          <cell r="N75">
            <v>0</v>
          </cell>
          <cell r="O75" t="str">
            <v>NUEVO</v>
          </cell>
          <cell r="P75" t="str">
            <v>SITUACIONAL</v>
          </cell>
          <cell r="Q75" t="str">
            <v>ILUMINACIÓN</v>
          </cell>
          <cell r="R75">
            <v>0</v>
          </cell>
          <cell r="S75" t="str">
            <v>DOTAR DE ILUMINACION SOLAR FOTOVOLTAICA EL AREA DE LAS CANCHAS DE LA LIGA DEPORTIVA CODEI</v>
          </cell>
          <cell r="T75" t="str">
            <v>8 LUMINARIAS</v>
          </cell>
          <cell r="U75">
            <v>0</v>
          </cell>
          <cell r="V75" t="str">
            <v>ILUMINACIÓN CANCHA DEPORTIVAS LIGA DEPORTIVA CODEI</v>
          </cell>
          <cell r="W75">
            <v>2016</v>
          </cell>
          <cell r="X75">
            <v>18697400</v>
          </cell>
          <cell r="Y75" t="str">
            <v>ILUMINACIÓN</v>
          </cell>
          <cell r="Z75" t="str">
            <v>PROYECTO CERRADO</v>
          </cell>
          <cell r="AA75" t="str">
            <v>CUMPLE</v>
          </cell>
          <cell r="AB75">
            <v>0</v>
          </cell>
          <cell r="AC75" t="str">
            <v>VALVEL</v>
          </cell>
          <cell r="AD75" t="str">
            <v>HERNAN CORROTEA OLIVARES</v>
          </cell>
          <cell r="AE75">
            <v>0</v>
          </cell>
          <cell r="AF75" t="str">
            <v>SI</v>
          </cell>
          <cell r="AG75">
            <v>0</v>
          </cell>
          <cell r="AH75">
            <v>0</v>
          </cell>
          <cell r="AI75">
            <v>0</v>
          </cell>
          <cell r="AJ75" t="str">
            <v>1. VALVEL LTDA LA MISMA  EMPRESA EJECUTORA QUE EL PROYECTO N°12 PARA ESTA INICIATIVA. 
2. ADJUNTAR CURRICULUMS Y CERTIFICADO DE ESTUDIOS PARA EL EQUIPO DE TRABAJO . 
3. DEBE AJUSTAR FECHA DE EJECUCIÓN.
4. CALCULO LUMINICO CON FALTA DE INFORMACIÓN.
5. NO INCORPORA UN DIAGNOSTICO DEL PROYECTO ANTERIOR, RESPECTO A LAS LUMINARIAS QUE YA EXISTEN.</v>
          </cell>
          <cell r="AK75" t="str">
            <v>SITUACIONAL</v>
          </cell>
          <cell r="AL75">
            <v>19400000</v>
          </cell>
          <cell r="AM75">
            <v>19400000</v>
          </cell>
          <cell r="AN75">
            <v>0</v>
          </cell>
          <cell r="AO75" t="str">
            <v>ELEGIBLE</v>
          </cell>
          <cell r="AP75">
            <v>0</v>
          </cell>
          <cell r="AQ75">
            <v>0</v>
          </cell>
          <cell r="AR75">
            <v>19400000</v>
          </cell>
          <cell r="AS75">
            <v>15930020</v>
          </cell>
          <cell r="AT75">
            <v>3469980</v>
          </cell>
          <cell r="AU75" t="str">
            <v>ADJUDICADO</v>
          </cell>
          <cell r="AV75">
            <v>0</v>
          </cell>
          <cell r="AW75" t="str">
            <v>Iquique</v>
          </cell>
          <cell r="AX75">
            <v>15930020</v>
          </cell>
        </row>
        <row r="76">
          <cell r="E76" t="str">
            <v>65.918.070-7</v>
          </cell>
          <cell r="F76" t="str">
            <v>SISTEMA DE ENERGÍA FOTOVOLTAICA PARA MEJORAR LA SEGURIDAD Y CALIDAD DE VIDA DEL PUEBLO DE CARAGUANO</v>
          </cell>
          <cell r="G76" t="str">
            <v>COMUNIDAD INDIGENA AYMARA CARAGUANO CHARVINTO</v>
          </cell>
          <cell r="H76" t="str">
            <v>DIRECTIVA VIGENTE</v>
          </cell>
          <cell r="I76" t="str">
            <v>OK</v>
          </cell>
          <cell r="J76" t="str">
            <v>OK</v>
          </cell>
          <cell r="K76" t="str">
            <v>Iquique</v>
          </cell>
          <cell r="L76" t="str">
            <v>SERGIO ALEXIS MAMANI GARCIA</v>
          </cell>
          <cell r="M76" t="str">
            <v>SERGIO ALEXIS MAMANI GARCIA</v>
          </cell>
          <cell r="N76">
            <v>0</v>
          </cell>
          <cell r="O76" t="str">
            <v>NUEVO</v>
          </cell>
          <cell r="P76" t="str">
            <v>SITUACIONAL</v>
          </cell>
          <cell r="Q76" t="str">
            <v>ILUMINACIÓN</v>
          </cell>
          <cell r="R76">
            <v>0</v>
          </cell>
          <cell r="S76" t="str">
            <v>IMPLEMENTAR LUMINARIAS SOLARES EN ESPACIOS PUBLICOS DE LA LOCALIDAD DE CARAGUANO</v>
          </cell>
          <cell r="T76" t="str">
            <v>16 PANELES FOTOVOLTAICOS, 8 BATERIAS GEL 200A, 2 CONTROLADORES, 1 INVERSOR 600W 48V, BREAKER 60A</v>
          </cell>
          <cell r="U76">
            <v>0</v>
          </cell>
          <cell r="V76" t="str">
            <v>SIN ADJUDICACIONES EN SEGURIDAD</v>
          </cell>
          <cell r="W76" t="str">
            <v/>
          </cell>
          <cell r="X76" t="str">
            <v/>
          </cell>
          <cell r="Y76" t="str">
            <v/>
          </cell>
          <cell r="Z76">
            <v>0</v>
          </cell>
          <cell r="AA76" t="str">
            <v>NO REGISTRA PROYECTO ANTERIOR</v>
          </cell>
          <cell r="AB76">
            <v>0</v>
          </cell>
          <cell r="AC76" t="str">
            <v>SEG PROYECT</v>
          </cell>
          <cell r="AD76" t="str">
            <v>FRANCISCO BARREDA</v>
          </cell>
          <cell r="AE76">
            <v>15415855</v>
          </cell>
          <cell r="AF76" t="str">
            <v>NO</v>
          </cell>
          <cell r="AG76">
            <v>0</v>
          </cell>
          <cell r="AH76">
            <v>0</v>
          </cell>
          <cell r="AI76">
            <v>0</v>
          </cell>
          <cell r="AJ76" t="str">
            <v>1. DE ADJUDICARSE DEBEN ADJUNTAR EL CALCULO LUMINICO
2. DE ADJUDICAR DEBE INGRESAR LAS COTIZACIONES DE LA INVERSIÓN, SEGÚN LO ACORDADO POR LA COMISIÓN DE ADMISIBILIDAD, AL MOMENTO PREVIO A LA FIRMA DE CONVENIO.</v>
          </cell>
          <cell r="AK76" t="str">
            <v>SITUACIONAL</v>
          </cell>
          <cell r="AL76">
            <v>19994653</v>
          </cell>
          <cell r="AM76">
            <v>19994653</v>
          </cell>
          <cell r="AN76">
            <v>0</v>
          </cell>
          <cell r="AO76" t="str">
            <v>ELEGIBLE</v>
          </cell>
          <cell r="AP76">
            <v>0</v>
          </cell>
          <cell r="AQ76">
            <v>0</v>
          </cell>
          <cell r="AR76">
            <v>19994653</v>
          </cell>
          <cell r="AS76">
            <v>0</v>
          </cell>
          <cell r="AT76">
            <v>19994653</v>
          </cell>
          <cell r="AU76" t="str">
            <v>NO ADJUDICADO</v>
          </cell>
          <cell r="AV76">
            <v>0</v>
          </cell>
          <cell r="AW76" t="str">
            <v>Iquique</v>
          </cell>
          <cell r="AX76" t="str">
            <v/>
          </cell>
        </row>
        <row r="77">
          <cell r="E77" t="str">
            <v>65.450.210-2</v>
          </cell>
          <cell r="F77" t="str">
            <v>GRANADEROS SEGURIDAD MAS SEGURIDAD CON CAMARAS</v>
          </cell>
          <cell r="G77" t="str">
            <v>JUNTA DE VECINOS GRANADEROS N46</v>
          </cell>
          <cell r="H77" t="str">
            <v>DIRECTIVA VIGENTE</v>
          </cell>
          <cell r="I77" t="str">
            <v>OK</v>
          </cell>
          <cell r="J77" t="str">
            <v>OK</v>
          </cell>
          <cell r="K77" t="str">
            <v>Iquique</v>
          </cell>
          <cell r="L77" t="str">
            <v>Regina Vera Farias</v>
          </cell>
          <cell r="M77" t="str">
            <v>ADRIANA RUTH RICHARD NAREA</v>
          </cell>
          <cell r="N77">
            <v>0</v>
          </cell>
          <cell r="O77" t="str">
            <v>NUEVO</v>
          </cell>
          <cell r="P77" t="str">
            <v>SITUACIONAL</v>
          </cell>
          <cell r="Q77" t="str">
            <v>CAMARAS</v>
          </cell>
          <cell r="R77">
            <v>0</v>
          </cell>
          <cell r="S77" t="str">
            <v>INSTALACIÓN DE CAMARAS DE VIGILANCIA PARA DISMINUIR LA VICTIMIZACIÓN Y PERCEPCIÓN DE INSEGURIDAD.</v>
          </cell>
          <cell r="T77">
            <v>0</v>
          </cell>
          <cell r="U77">
            <v>0</v>
          </cell>
          <cell r="V77" t="str">
            <v>JUNTA DE VECINOS GRANADEROS N°46</v>
          </cell>
          <cell r="W77">
            <v>2014</v>
          </cell>
          <cell r="X77">
            <v>12370050</v>
          </cell>
          <cell r="Y77" t="str">
            <v>ALARMAS</v>
          </cell>
          <cell r="Z77">
            <v>0</v>
          </cell>
          <cell r="AA77">
            <v>0</v>
          </cell>
          <cell r="AB77">
            <v>0</v>
          </cell>
          <cell r="AC77" t="str">
            <v>VISIONARIA</v>
          </cell>
          <cell r="AD77" t="str">
            <v>CESAR MEJIAS M.</v>
          </cell>
          <cell r="AE77">
            <v>7758000</v>
          </cell>
          <cell r="AF77" t="str">
            <v>NO</v>
          </cell>
          <cell r="AG77">
            <v>0</v>
          </cell>
          <cell r="AH77">
            <v>0</v>
          </cell>
          <cell r="AI77">
            <v>0</v>
          </cell>
          <cell r="AJ77">
            <v>0</v>
          </cell>
          <cell r="AK77">
            <v>0</v>
          </cell>
          <cell r="AL77">
            <v>0</v>
          </cell>
          <cell r="AM77">
            <v>0</v>
          </cell>
          <cell r="AN77">
            <v>0</v>
          </cell>
          <cell r="AO77" t="str">
            <v>INADMISIBLE</v>
          </cell>
          <cell r="AP77">
            <v>0</v>
          </cell>
          <cell r="AQ77">
            <v>0</v>
          </cell>
          <cell r="AR77">
            <v>0</v>
          </cell>
          <cell r="AS77">
            <v>0</v>
          </cell>
          <cell r="AT77">
            <v>0</v>
          </cell>
          <cell r="AU77">
            <v>0</v>
          </cell>
          <cell r="AV77">
            <v>0</v>
          </cell>
          <cell r="AW77">
            <v>0</v>
          </cell>
          <cell r="AX77" t="str">
            <v/>
          </cell>
        </row>
        <row r="78">
          <cell r="E78" t="str">
            <v>65.860.980-7</v>
          </cell>
          <cell r="F78" t="str">
            <v>RESGUARDANDO NUESTROS HOGARES Y FAMILIA</v>
          </cell>
          <cell r="G78" t="str">
            <v>CONDOMINIO PADRE HURTADO 1</v>
          </cell>
          <cell r="H78" t="str">
            <v>DIRECTIVA VIGENTE</v>
          </cell>
          <cell r="I78" t="str">
            <v>OK</v>
          </cell>
          <cell r="J78" t="str">
            <v>OK</v>
          </cell>
          <cell r="K78" t="str">
            <v>Iquique</v>
          </cell>
          <cell r="L78" t="str">
            <v>Marcelo Alexis Bustos Cisternas</v>
          </cell>
          <cell r="M78" t="str">
            <v>JORGE CELIS ARELLANO</v>
          </cell>
          <cell r="N78">
            <v>0</v>
          </cell>
          <cell r="O78" t="str">
            <v>NUEVO</v>
          </cell>
          <cell r="P78" t="str">
            <v>SITUACIONAL</v>
          </cell>
          <cell r="Q78" t="str">
            <v>CAMARAS</v>
          </cell>
          <cell r="R78">
            <v>0</v>
          </cell>
          <cell r="S78" t="str">
            <v>PROVEER DE CAMARAS AL CONDOMINIO PARA ENTREGAR UN AMBIENTE SEGURO Y EVITAR FOCOS DE DELINCUENCIA</v>
          </cell>
          <cell r="T78">
            <v>0</v>
          </cell>
          <cell r="U78">
            <v>0</v>
          </cell>
          <cell r="V78" t="str">
            <v>SIN ADJUDICACIONES EN SEGURIDAD</v>
          </cell>
          <cell r="W78" t="str">
            <v/>
          </cell>
          <cell r="X78" t="str">
            <v/>
          </cell>
          <cell r="Y78" t="str">
            <v/>
          </cell>
          <cell r="Z78">
            <v>0</v>
          </cell>
          <cell r="AA78">
            <v>0</v>
          </cell>
          <cell r="AB78">
            <v>0</v>
          </cell>
          <cell r="AC78" t="str">
            <v>LIDESEM LTDA</v>
          </cell>
          <cell r="AD78" t="str">
            <v>JORGE CELIS ARELLANO</v>
          </cell>
          <cell r="AE78">
            <v>7852500</v>
          </cell>
          <cell r="AF78" t="str">
            <v>SI</v>
          </cell>
          <cell r="AG78">
            <v>0</v>
          </cell>
          <cell r="AH78">
            <v>0</v>
          </cell>
          <cell r="AI78">
            <v>0</v>
          </cell>
          <cell r="AJ78">
            <v>0</v>
          </cell>
          <cell r="AK78">
            <v>0</v>
          </cell>
          <cell r="AL78">
            <v>0</v>
          </cell>
          <cell r="AM78">
            <v>0</v>
          </cell>
          <cell r="AN78">
            <v>0</v>
          </cell>
          <cell r="AO78" t="str">
            <v>INADMISIBLE</v>
          </cell>
          <cell r="AP78">
            <v>0</v>
          </cell>
          <cell r="AQ78">
            <v>0</v>
          </cell>
          <cell r="AR78">
            <v>0</v>
          </cell>
          <cell r="AS78">
            <v>0</v>
          </cell>
          <cell r="AT78">
            <v>0</v>
          </cell>
          <cell r="AU78">
            <v>0</v>
          </cell>
          <cell r="AV78">
            <v>0</v>
          </cell>
          <cell r="AW78">
            <v>0</v>
          </cell>
          <cell r="AX78" t="str">
            <v/>
          </cell>
        </row>
        <row r="79">
          <cell r="E79" t="str">
            <v>65.078.437-5</v>
          </cell>
          <cell r="F79" t="str">
            <v>VIGILANDO NUESTRAS CALLES</v>
          </cell>
          <cell r="G79" t="str">
            <v>JUNTA DE VECINOS N°20 CARAMPANGUE</v>
          </cell>
          <cell r="H79" t="str">
            <v>DIRECTIVA VIGENTE</v>
          </cell>
          <cell r="I79" t="str">
            <v>OK</v>
          </cell>
          <cell r="J79" t="str">
            <v>OK</v>
          </cell>
          <cell r="K79" t="str">
            <v>Iquique</v>
          </cell>
          <cell r="L79" t="str">
            <v>Andrés Estica Bustos</v>
          </cell>
          <cell r="M79" t="str">
            <v>MANUEL RIVERA CAMPOS</v>
          </cell>
          <cell r="N79">
            <v>0</v>
          </cell>
          <cell r="O79" t="str">
            <v>NUEVO</v>
          </cell>
          <cell r="P79" t="str">
            <v>SITUACIONAL</v>
          </cell>
          <cell r="Q79" t="str">
            <v>CAMARAS</v>
          </cell>
          <cell r="R79">
            <v>0</v>
          </cell>
          <cell r="S79" t="str">
            <v>INSTALACION DE SISTEMA DE TELEVIGILANCIA VECINAL EN EL SECTOR DE LA JUNTA DE VECINOS N°20 CARAMPANGUE</v>
          </cell>
          <cell r="T79" t="str">
            <v>1  SISTEMA DE CAMARA DE VIDEO VIGILANCIA</v>
          </cell>
          <cell r="U79">
            <v>0</v>
          </cell>
          <cell r="V79" t="str">
            <v>SIN ADJUDICACIONES EN SEGURIDAD</v>
          </cell>
          <cell r="W79" t="str">
            <v/>
          </cell>
          <cell r="X79" t="str">
            <v/>
          </cell>
          <cell r="Y79" t="str">
            <v/>
          </cell>
          <cell r="Z79">
            <v>0</v>
          </cell>
          <cell r="AA79" t="str">
            <v>NO REGISTRA PROYECTO ANTERIOR</v>
          </cell>
          <cell r="AB79">
            <v>0</v>
          </cell>
          <cell r="AC79" t="str">
            <v>VILLA TELECOM</v>
          </cell>
          <cell r="AD79" t="str">
            <v>ANTOIO VILLAFAÑA VACIAN</v>
          </cell>
          <cell r="AE79">
            <v>7899999</v>
          </cell>
          <cell r="AF79" t="str">
            <v>SI</v>
          </cell>
          <cell r="AG79" t="str">
            <v>SI</v>
          </cell>
          <cell r="AH79">
            <v>0</v>
          </cell>
          <cell r="AI79">
            <v>0</v>
          </cell>
          <cell r="AJ79" t="str">
            <v>1. NO SE EXHIBE COMPROMISO O PLAN DE MANTENIMIENTO. 
2. NO HAY CURRICULUM DEL PERSONAL TECNICO DE LAS CAMARAS.</v>
          </cell>
          <cell r="AK79" t="str">
            <v>SITUACIONAL</v>
          </cell>
          <cell r="AL79">
            <v>8000000</v>
          </cell>
          <cell r="AM79">
            <v>8000000</v>
          </cell>
          <cell r="AN79">
            <v>0</v>
          </cell>
          <cell r="AO79" t="str">
            <v>ELEGIBLE</v>
          </cell>
          <cell r="AP79">
            <v>0</v>
          </cell>
          <cell r="AQ79">
            <v>0</v>
          </cell>
          <cell r="AR79">
            <v>8000000</v>
          </cell>
          <cell r="AS79">
            <v>0</v>
          </cell>
          <cell r="AT79">
            <v>8000000</v>
          </cell>
          <cell r="AU79" t="str">
            <v>NO ADJUDICADO</v>
          </cell>
          <cell r="AV79">
            <v>0</v>
          </cell>
          <cell r="AW79" t="str">
            <v>Iquique</v>
          </cell>
          <cell r="AX79" t="str">
            <v/>
          </cell>
        </row>
        <row r="80">
          <cell r="E80" t="str">
            <v>65.102.767-5</v>
          </cell>
          <cell r="F80" t="str">
            <v>AULAS URBANAS, GOD IN THE STREETS</v>
          </cell>
          <cell r="G80" t="str">
            <v>CENTRO CULTURAL SOCIAL Y DEPORTIVO COLO COLO FEMENINO</v>
          </cell>
          <cell r="H80" t="str">
            <v>DIRECTIVA VIGENTE</v>
          </cell>
          <cell r="I80" t="str">
            <v>OK</v>
          </cell>
          <cell r="J80" t="str">
            <v>OK</v>
          </cell>
          <cell r="K80" t="str">
            <v>Iquique</v>
          </cell>
          <cell r="L80" t="str">
            <v>LUIS ALFONSO PEDRAZA MARIN</v>
          </cell>
          <cell r="M80" t="str">
            <v>JONATHAN RAMOS RIVERA</v>
          </cell>
          <cell r="N80">
            <v>0</v>
          </cell>
          <cell r="O80" t="str">
            <v>NUEVO</v>
          </cell>
          <cell r="P80" t="str">
            <v>PSICOSOCIAL</v>
          </cell>
          <cell r="Q80">
            <v>0</v>
          </cell>
          <cell r="R80" t="str">
            <v>PREVENCIÓN INFANTOJUVENIL</v>
          </cell>
          <cell r="S80">
            <v>0</v>
          </cell>
          <cell r="T80">
            <v>0</v>
          </cell>
          <cell r="U80">
            <v>0</v>
          </cell>
          <cell r="V80" t="str">
            <v>SIN ADJUDICACIONES EN SEGURIDAD</v>
          </cell>
          <cell r="W80" t="str">
            <v/>
          </cell>
          <cell r="X80" t="str">
            <v/>
          </cell>
          <cell r="Y80" t="str">
            <v/>
          </cell>
          <cell r="Z80">
            <v>0</v>
          </cell>
          <cell r="AA80">
            <v>0</v>
          </cell>
          <cell r="AB80">
            <v>0</v>
          </cell>
          <cell r="AC80">
            <v>0</v>
          </cell>
          <cell r="AD80">
            <v>0</v>
          </cell>
          <cell r="AE80">
            <v>0</v>
          </cell>
          <cell r="AF80">
            <v>0</v>
          </cell>
          <cell r="AG80">
            <v>0</v>
          </cell>
          <cell r="AH80">
            <v>0</v>
          </cell>
          <cell r="AI80">
            <v>0</v>
          </cell>
          <cell r="AJ80" t="str">
            <v xml:space="preserve">1- TABLA DE EQUIPO EJECUTOR NO SE VISUALIZA. 
2- PROPONE 13 RR.HH PERO SOLO PRESENTA 7CV SIN FIRMAR. 
3- EN LOS CV NO ACREDITAN ESTUDIO O CAPACITACIONES EN TRABAJOS CON MENORES. 
4- SOLO PRESENTAN 5 CARTAS DE COMPROMISO DE UN TOTAL DE 13. 
5- NO PRESENTA CARTAS DE COMPROMISO DE LAS INSTITUCIONES MENCIONADAS EN EL PROYECTO ( MAHO-COLEGIO MARISTA-MACAYA-W.TAYLOR-NERUDA Y NIRVANA) 
6- SEÑALA EN VARIAS OCASIONES UNA DIRECCION PARA REUNIONES LOS GUAYABOS </v>
          </cell>
          <cell r="AK80" t="str">
            <v>PSICOSOCIAL</v>
          </cell>
          <cell r="AL80">
            <v>11932970</v>
          </cell>
          <cell r="AM80">
            <v>0</v>
          </cell>
          <cell r="AN80">
            <v>11932970</v>
          </cell>
          <cell r="AO80" t="str">
            <v>NO ELEGIBLE</v>
          </cell>
          <cell r="AP80">
            <v>0</v>
          </cell>
          <cell r="AQ80">
            <v>0</v>
          </cell>
          <cell r="AR80">
            <v>0</v>
          </cell>
          <cell r="AS80">
            <v>0</v>
          </cell>
          <cell r="AT80">
            <v>0</v>
          </cell>
          <cell r="AU80">
            <v>0</v>
          </cell>
          <cell r="AV80">
            <v>0</v>
          </cell>
          <cell r="AW80" t="str">
            <v>Iquique</v>
          </cell>
          <cell r="AX80" t="str">
            <v/>
          </cell>
        </row>
        <row r="81">
          <cell r="E81" t="str">
            <v>73.681.600-8</v>
          </cell>
          <cell r="F81" t="str">
            <v>ILUMINANDO NUESTRO BARRIO</v>
          </cell>
          <cell r="G81" t="str">
            <v>JUNTA DE VECINOS VILLA CAVANCHA ORIENTE</v>
          </cell>
          <cell r="H81" t="str">
            <v>DIRECTIVA ESTÁ POR VENCER</v>
          </cell>
          <cell r="I81" t="str">
            <v>DIRECTIVA VENCE EL MES  9</v>
          </cell>
          <cell r="J81" t="str">
            <v>OK</v>
          </cell>
          <cell r="K81" t="str">
            <v>Iquique</v>
          </cell>
          <cell r="L81" t="str">
            <v>marisol jofre jara</v>
          </cell>
          <cell r="M81" t="str">
            <v xml:space="preserve">MARISOL DEL CARMEN JOFRE JARA </v>
          </cell>
          <cell r="N81">
            <v>0</v>
          </cell>
          <cell r="O81" t="str">
            <v>NUEVO</v>
          </cell>
          <cell r="P81" t="str">
            <v>SITUACIONAL</v>
          </cell>
          <cell r="Q81" t="str">
            <v>ILUMINACIÓN</v>
          </cell>
          <cell r="R81">
            <v>0</v>
          </cell>
          <cell r="S81">
            <v>0</v>
          </cell>
          <cell r="T81">
            <v>0</v>
          </cell>
          <cell r="U81">
            <v>0</v>
          </cell>
          <cell r="V81" t="str">
            <v>JUNTA DE VECINOS N 53 VILLA CAVANCHA ORIENTE</v>
          </cell>
          <cell r="W81">
            <v>2014</v>
          </cell>
          <cell r="X81">
            <v>13417964</v>
          </cell>
          <cell r="Y81" t="str">
            <v>ALARMAS</v>
          </cell>
          <cell r="Z81">
            <v>0</v>
          </cell>
          <cell r="AA81">
            <v>0</v>
          </cell>
          <cell r="AB81">
            <v>0</v>
          </cell>
          <cell r="AC81" t="str">
            <v>NORTE LUZ LTDA</v>
          </cell>
          <cell r="AD81" t="str">
            <v>VICTOR MARTINEZ MARTINEZ</v>
          </cell>
          <cell r="AE81">
            <v>19460011</v>
          </cell>
          <cell r="AF81" t="str">
            <v>SI</v>
          </cell>
          <cell r="AG81">
            <v>0</v>
          </cell>
          <cell r="AH81">
            <v>0</v>
          </cell>
          <cell r="AI81">
            <v>0</v>
          </cell>
          <cell r="AJ81" t="str">
            <v>1- NO INDICA PLAZOS DE EJECUCION                                                                                               
2- BENEFICIARIOS 970 EN CUADRO 
3- ANEXO 9 INDICA 11 BENEFICIARIOS. 
4- ANEXO 15 9 BENEFICIARIOS 
5- PRSENTA FOTOS CON LUZ DIA 
6- CALCULO LUMINICO NO ESTA FIRMADO POR UN PROFESIONAL  
7- NO SE ENCUENTRA PLANO DE LA UBICACIÓN DE LOS POSTES A INSTALAR 
8- NO PRESENTA CV DE LOS PROFESIONALES 
9- MISMO PROYECTO Y ANTECEDENTES PROY 123 
10-EMPRESA CON DOMICILIO EN STGO PODRA DAR CUMPLIMIENTO AL PROYECTO Y GARANTIAS</v>
          </cell>
          <cell r="AK81" t="str">
            <v>SITUACIONAL</v>
          </cell>
          <cell r="AL81">
            <v>19929261</v>
          </cell>
          <cell r="AM81">
            <v>0</v>
          </cell>
          <cell r="AN81">
            <v>19929261</v>
          </cell>
          <cell r="AO81" t="str">
            <v>NO ELEGIBLE</v>
          </cell>
          <cell r="AP81">
            <v>0</v>
          </cell>
          <cell r="AQ81">
            <v>0</v>
          </cell>
          <cell r="AR81">
            <v>0</v>
          </cell>
          <cell r="AS81">
            <v>0</v>
          </cell>
          <cell r="AT81">
            <v>0</v>
          </cell>
          <cell r="AU81">
            <v>0</v>
          </cell>
          <cell r="AV81">
            <v>0</v>
          </cell>
          <cell r="AW81" t="str">
            <v>Iquique</v>
          </cell>
          <cell r="AX81" t="str">
            <v/>
          </cell>
        </row>
        <row r="82">
          <cell r="E82" t="str">
            <v>65.070.908-k</v>
          </cell>
          <cell r="F82" t="str">
            <v>ALARMAS SAN LORENZO</v>
          </cell>
          <cell r="G82" t="str">
            <v>JUNTA DE VECINOS SAN LORENZO DE TARAPACA</v>
          </cell>
          <cell r="H82" t="str">
            <v>DIRECTIVA ESTÁ POR VENCER</v>
          </cell>
          <cell r="I82" t="str">
            <v>DIRECTIVA VENCE EL MES  6</v>
          </cell>
          <cell r="J82" t="str">
            <v>OK</v>
          </cell>
          <cell r="K82" t="str">
            <v>Iquique</v>
          </cell>
          <cell r="L82" t="str">
            <v>DORA HORTENCIA NOVOA PEÑA</v>
          </cell>
          <cell r="M82" t="str">
            <v>DARKO MARINOVICH MARINOVICH</v>
          </cell>
          <cell r="N82">
            <v>0</v>
          </cell>
          <cell r="O82" t="str">
            <v>CONTINUIDAD</v>
          </cell>
          <cell r="P82" t="str">
            <v>SITUACIONAL</v>
          </cell>
          <cell r="Q82" t="str">
            <v>ALARMAS</v>
          </cell>
          <cell r="R82">
            <v>0</v>
          </cell>
          <cell r="S82">
            <v>0</v>
          </cell>
          <cell r="T82">
            <v>0</v>
          </cell>
          <cell r="U82">
            <v>0</v>
          </cell>
          <cell r="V82" t="str">
            <v>CAMARAS SAN LORENZO</v>
          </cell>
          <cell r="W82">
            <v>2015</v>
          </cell>
          <cell r="X82">
            <v>7996500</v>
          </cell>
          <cell r="Y82" t="str">
            <v>CÁMARAS</v>
          </cell>
          <cell r="Z82">
            <v>0</v>
          </cell>
          <cell r="AA82">
            <v>0</v>
          </cell>
          <cell r="AB82">
            <v>0</v>
          </cell>
          <cell r="AC82" t="str">
            <v>AARTI LTDA.</v>
          </cell>
          <cell r="AD82" t="str">
            <v>ZOFRI</v>
          </cell>
          <cell r="AE82">
            <v>79900</v>
          </cell>
          <cell r="AF82" t="str">
            <v>NO</v>
          </cell>
          <cell r="AG82">
            <v>0</v>
          </cell>
          <cell r="AH82">
            <v>0</v>
          </cell>
          <cell r="AI82">
            <v>0</v>
          </cell>
          <cell r="AJ82" t="str">
            <v>1- DEBE CORREGIR AL REP.LEGAL 
2- NO PRESENTA CV DE LA EMPRESA INSTALADORA 
3- NO SE ADJUNTAN LOS ANEXOS RESPECTIVOS 
4- NO IDENTIFICA RR.HH PSTS ITEM HONORARIOS 
5- DE ADJUDICAR DEBE INGRESAR LAS COTIZACIONES DE LA INVERSIÓN, SEGÚN LO ACORDADO POR LA COMISIÓN DE ADMISIBILIDAD, AL MOMENTO PREVIO A LA FIRMA DE CONVENIO.
6- PROVEEDOR SE REPITE EN EL PROYECTO N°75</v>
          </cell>
          <cell r="AK82" t="str">
            <v>SITUACIONAL</v>
          </cell>
          <cell r="AL82">
            <v>8000000</v>
          </cell>
          <cell r="AM82">
            <v>0</v>
          </cell>
          <cell r="AN82">
            <v>8000000</v>
          </cell>
          <cell r="AO82" t="str">
            <v>NO ELEGIBLE</v>
          </cell>
          <cell r="AP82">
            <v>0</v>
          </cell>
          <cell r="AQ82">
            <v>0</v>
          </cell>
          <cell r="AR82">
            <v>0</v>
          </cell>
          <cell r="AS82">
            <v>0</v>
          </cell>
          <cell r="AT82">
            <v>0</v>
          </cell>
          <cell r="AU82">
            <v>0</v>
          </cell>
          <cell r="AV82">
            <v>0</v>
          </cell>
          <cell r="AW82" t="str">
            <v>Iquique</v>
          </cell>
          <cell r="AX82" t="str">
            <v/>
          </cell>
        </row>
        <row r="83">
          <cell r="E83" t="str">
            <v>65.070.908-k</v>
          </cell>
          <cell r="F83" t="str">
            <v>CAMARAS HD DOMO SAN LORENZO</v>
          </cell>
          <cell r="G83" t="str">
            <v>JUNTA DE VECINOS SAN LORENZO DE TARAPACA</v>
          </cell>
          <cell r="H83" t="str">
            <v>DIRECTIVA ESTÁ POR VENCER</v>
          </cell>
          <cell r="I83" t="str">
            <v>DIRECTIVA VENCE EL MES  6</v>
          </cell>
          <cell r="J83" t="str">
            <v>OK</v>
          </cell>
          <cell r="K83" t="str">
            <v>Iquique</v>
          </cell>
          <cell r="L83" t="str">
            <v>DORA HORTENCIA NOVOA PEÑA</v>
          </cell>
          <cell r="M83" t="str">
            <v>DORA NOVOA PEÑA</v>
          </cell>
          <cell r="N83">
            <v>0</v>
          </cell>
          <cell r="O83" t="str">
            <v>CONTINUIDAD</v>
          </cell>
          <cell r="P83" t="str">
            <v>SITUACIONAL</v>
          </cell>
          <cell r="Q83" t="str">
            <v>CAMARAS</v>
          </cell>
          <cell r="R83">
            <v>0</v>
          </cell>
          <cell r="S83">
            <v>0</v>
          </cell>
          <cell r="T83">
            <v>0</v>
          </cell>
          <cell r="U83">
            <v>0</v>
          </cell>
          <cell r="V83" t="str">
            <v>CAMARAS SAN LORENZO</v>
          </cell>
          <cell r="W83">
            <v>2015</v>
          </cell>
          <cell r="X83">
            <v>7996500</v>
          </cell>
          <cell r="Y83" t="str">
            <v>CÁMARAS</v>
          </cell>
          <cell r="Z83">
            <v>0</v>
          </cell>
          <cell r="AA83">
            <v>0</v>
          </cell>
          <cell r="AB83">
            <v>0</v>
          </cell>
          <cell r="AC83" t="str">
            <v>AARTI LTDA.</v>
          </cell>
          <cell r="AD83" t="str">
            <v>ZOFRI</v>
          </cell>
          <cell r="AE83">
            <v>229900</v>
          </cell>
          <cell r="AF83" t="str">
            <v>SI</v>
          </cell>
          <cell r="AG83" t="str">
            <v>INCOMPLETO</v>
          </cell>
          <cell r="AH83">
            <v>0</v>
          </cell>
          <cell r="AI83">
            <v>0</v>
          </cell>
          <cell r="AJ83" t="str">
            <v>1.- NO HAY CURRICULUM DE PERSONAL TECNICO NI DEL EQUPO DE TRABAJO. 
2.- COTIZACIONES PRESENTADAS NO SE CORRESPONDEN A LA NATURALES DEL PROYECTO Y ALGUNAS NO TIENEN FECHA. SON INSUFICIENTES. 
3.- NO HAY CURRICULUM DE LA EMPRESA O DE QUIEN INSTALARÁ EL DOMO.
4- EL PROVEEDOR SE REPITE EN EL PROYECTO N°74</v>
          </cell>
          <cell r="AK83" t="str">
            <v>SITUACIONAL</v>
          </cell>
          <cell r="AL83">
            <v>8000000</v>
          </cell>
          <cell r="AM83">
            <v>0</v>
          </cell>
          <cell r="AN83">
            <v>8000000</v>
          </cell>
          <cell r="AO83" t="str">
            <v>NO ELEGIBLE</v>
          </cell>
          <cell r="AP83">
            <v>0</v>
          </cell>
          <cell r="AQ83">
            <v>0</v>
          </cell>
          <cell r="AR83">
            <v>0</v>
          </cell>
          <cell r="AS83">
            <v>0</v>
          </cell>
          <cell r="AT83">
            <v>0</v>
          </cell>
          <cell r="AU83">
            <v>0</v>
          </cell>
          <cell r="AV83">
            <v>0</v>
          </cell>
          <cell r="AW83" t="str">
            <v>Iquique</v>
          </cell>
          <cell r="AX83" t="str">
            <v/>
          </cell>
        </row>
        <row r="84">
          <cell r="E84" t="str">
            <v>65.016.839-9</v>
          </cell>
          <cell r="F84" t="str">
            <v>LUMINARIA LED PARA EL PUEBLO DE HUAVIÑA</v>
          </cell>
          <cell r="G84" t="str">
            <v>JUNTA VECINAL N°10 DE HUAVIÑA</v>
          </cell>
          <cell r="H84" t="str">
            <v>DIRECTIVA VIGENTE</v>
          </cell>
          <cell r="I84" t="str">
            <v>OK</v>
          </cell>
          <cell r="J84" t="str">
            <v>OK</v>
          </cell>
          <cell r="K84" t="str">
            <v>Tamarugal</v>
          </cell>
          <cell r="L84" t="str">
            <v>JESSICA MARCELA NAVARRETE MORALES</v>
          </cell>
          <cell r="M84" t="str">
            <v>ASESORIAS E INSUMOS NORTE VERDE LTDA.</v>
          </cell>
          <cell r="N84">
            <v>0</v>
          </cell>
          <cell r="O84" t="str">
            <v>NUEVO</v>
          </cell>
          <cell r="P84" t="str">
            <v>SITUACIONAL</v>
          </cell>
          <cell r="Q84" t="str">
            <v>ILUMINACIÓN</v>
          </cell>
          <cell r="R84">
            <v>0</v>
          </cell>
          <cell r="S84" t="str">
            <v>ILUMINAR EL PUEBLO DE HUAVIÑA CON LUMINARIAS LED SOLARES</v>
          </cell>
          <cell r="T84">
            <v>0</v>
          </cell>
          <cell r="U84">
            <v>0</v>
          </cell>
          <cell r="V84" t="str">
            <v>SIN ADJUDICACIONES EN SEGURIDAD</v>
          </cell>
          <cell r="W84" t="str">
            <v/>
          </cell>
          <cell r="X84" t="str">
            <v/>
          </cell>
          <cell r="Y84" t="str">
            <v/>
          </cell>
          <cell r="Z84">
            <v>0</v>
          </cell>
          <cell r="AA84">
            <v>0</v>
          </cell>
          <cell r="AB84">
            <v>0</v>
          </cell>
          <cell r="AC84" t="str">
            <v>NORTE VERDE LTDA</v>
          </cell>
          <cell r="AD84" t="str">
            <v>MONICA GALARCE</v>
          </cell>
          <cell r="AE84">
            <v>2751935</v>
          </cell>
          <cell r="AF84" t="str">
            <v>SI</v>
          </cell>
          <cell r="AG84">
            <v>0</v>
          </cell>
          <cell r="AH84">
            <v>0</v>
          </cell>
          <cell r="AI84">
            <v>0</v>
          </cell>
          <cell r="AJ84" t="str">
            <v xml:space="preserve">1. NO ESTAN FIRMADOS LA TOTALIDAD DE LOS CURRICULUMS DE LOS PROFESIONALES A CARGO DEL PROYECTO. 
2. EL ACTA DE INFORMACIÓN DE LA INSTITUCIÓN NO PRESENTA NINGUNA FIRMA DE PARTICIPANTES A LA MISMA.  
3. NO HAY FOTOS QUE EVIDENCIEN LA NECESIDAD DE LA INSTALACIÓN DE LUMINARIAS. 
4. MEMORIA TÉCNICA INCOMPLETA, SIN CÁLCULO LUMINICO. 
5. NO PRESENTA CERTIFICADOS DE ETNIAS PARA LOS BENEFICIARIOS QUE CORRESPONDE. 
6. DECLARAR A  CONSTANZA ROCIO MUÑOZ COMO ADMISTRADOR CONTABLE, ASÍ LO REFLEJA SU CARTA DE COMPROMISO RESPALDADA POR EL REPRESENTANTE DE LA INSTITUCIÓN  </v>
          </cell>
          <cell r="AK84" t="str">
            <v>SITUACIONAL</v>
          </cell>
          <cell r="AL84">
            <v>20000000</v>
          </cell>
          <cell r="AM84">
            <v>0</v>
          </cell>
          <cell r="AN84">
            <v>20000000</v>
          </cell>
          <cell r="AO84" t="str">
            <v>NO ELEGIBLE</v>
          </cell>
          <cell r="AP84">
            <v>0</v>
          </cell>
          <cell r="AQ84">
            <v>0</v>
          </cell>
          <cell r="AR84">
            <v>0</v>
          </cell>
          <cell r="AS84">
            <v>0</v>
          </cell>
          <cell r="AT84">
            <v>0</v>
          </cell>
          <cell r="AU84">
            <v>0</v>
          </cell>
          <cell r="AV84">
            <v>0</v>
          </cell>
          <cell r="AW84" t="str">
            <v>Tamarugal</v>
          </cell>
          <cell r="AX84" t="str">
            <v/>
          </cell>
        </row>
        <row r="85">
          <cell r="E85" t="str">
            <v>75.062.700-5</v>
          </cell>
          <cell r="F85" t="str">
            <v>POBLACIÓN RUBEN GODOY VIVE MAS SEGURO CON CAMARAS DE VIGILANCIA</v>
          </cell>
          <cell r="G85" t="str">
            <v>JUNTA DE VECINOS RUBEN GODOY N°47</v>
          </cell>
          <cell r="H85" t="e">
            <v>#VALUE!</v>
          </cell>
          <cell r="I85" t="e">
            <v>#VALUE!</v>
          </cell>
          <cell r="J85" t="str">
            <v>OK</v>
          </cell>
          <cell r="K85" t="e">
            <v>#N/A</v>
          </cell>
          <cell r="L85" t="e">
            <v>#N/A</v>
          </cell>
          <cell r="M85" t="str">
            <v xml:space="preserve">VIRGINIA DEL TRANSITO DASVALOS CACERES </v>
          </cell>
          <cell r="N85">
            <v>0</v>
          </cell>
          <cell r="O85" t="str">
            <v>NUEVO</v>
          </cell>
          <cell r="P85" t="str">
            <v>SITUACIONAL</v>
          </cell>
          <cell r="Q85" t="str">
            <v>CAMARAS</v>
          </cell>
          <cell r="R85">
            <v>0</v>
          </cell>
          <cell r="S85" t="str">
            <v xml:space="preserve">REDUCIR LA OCURRENCIA DE DELITOS Y CONSUMO DE DROGAS  CON LA INSTALACIÓN DE CAMARAS DE VIGILANCIA </v>
          </cell>
          <cell r="T85">
            <v>0</v>
          </cell>
          <cell r="U85">
            <v>0</v>
          </cell>
          <cell r="V85" t="str">
            <v>SIN ADJUDICACIONES EN SEGURIDAD</v>
          </cell>
          <cell r="W85" t="str">
            <v/>
          </cell>
          <cell r="X85" t="str">
            <v/>
          </cell>
          <cell r="Y85" t="str">
            <v/>
          </cell>
          <cell r="Z85">
            <v>0</v>
          </cell>
          <cell r="AA85">
            <v>0</v>
          </cell>
          <cell r="AB85">
            <v>0</v>
          </cell>
          <cell r="AC85" t="str">
            <v>VILLA TELECOM</v>
          </cell>
          <cell r="AD85" t="str">
            <v>ANTOIO VILLAFAÑA VACIAN</v>
          </cell>
          <cell r="AE85">
            <v>7899999</v>
          </cell>
          <cell r="AF85" t="str">
            <v>SI</v>
          </cell>
          <cell r="AG85">
            <v>0</v>
          </cell>
          <cell r="AH85">
            <v>0</v>
          </cell>
          <cell r="AI85">
            <v>0</v>
          </cell>
          <cell r="AJ85">
            <v>0</v>
          </cell>
          <cell r="AK85">
            <v>0</v>
          </cell>
          <cell r="AL85">
            <v>0</v>
          </cell>
          <cell r="AM85">
            <v>0</v>
          </cell>
          <cell r="AN85">
            <v>0</v>
          </cell>
          <cell r="AO85" t="str">
            <v>INADMISIBLE</v>
          </cell>
          <cell r="AP85">
            <v>0</v>
          </cell>
          <cell r="AQ85">
            <v>0</v>
          </cell>
          <cell r="AR85">
            <v>0</v>
          </cell>
          <cell r="AS85">
            <v>0</v>
          </cell>
          <cell r="AT85">
            <v>0</v>
          </cell>
          <cell r="AU85">
            <v>0</v>
          </cell>
          <cell r="AV85">
            <v>0</v>
          </cell>
          <cell r="AW85">
            <v>0</v>
          </cell>
          <cell r="AX85" t="str">
            <v/>
          </cell>
        </row>
        <row r="86">
          <cell r="E86" t="str">
            <v>65.567.740-2</v>
          </cell>
          <cell r="F86" t="str">
            <v>QUIERO MI BARRIO</v>
          </cell>
          <cell r="G86" t="str">
            <v>JUNTA DE VECINOS DRAGÓN TRIUNFADOR</v>
          </cell>
          <cell r="H86" t="str">
            <v>DIRECTIVA VIGENTE</v>
          </cell>
          <cell r="I86" t="str">
            <v>OK</v>
          </cell>
          <cell r="J86" t="str">
            <v>OK</v>
          </cell>
          <cell r="K86" t="str">
            <v>Iquique</v>
          </cell>
          <cell r="L86" t="str">
            <v>Mario Araya Cerda</v>
          </cell>
          <cell r="M86" t="str">
            <v>ITALO ARAYA MARINOVIC</v>
          </cell>
          <cell r="N86">
            <v>0</v>
          </cell>
          <cell r="O86" t="str">
            <v>NUEVO</v>
          </cell>
          <cell r="P86" t="str">
            <v>SITUACIONAL</v>
          </cell>
          <cell r="Q86" t="str">
            <v>CAMARAS</v>
          </cell>
          <cell r="R86">
            <v>0</v>
          </cell>
          <cell r="S86" t="str">
            <v>INSTALACION DE SISTEMA DE TELEVIGILANCIA VECINAL EN EL SECTOR DE LA JUNTA DE VECINOS DRAGON TRIUNFADOR</v>
          </cell>
          <cell r="T86" t="str">
            <v>1  SISTEMA DE CAMARA DE VIDEO VIGILANCIA</v>
          </cell>
          <cell r="U86">
            <v>0</v>
          </cell>
          <cell r="V86" t="str">
            <v>SIN ADJUDICACIONES EN SEGURIDAD</v>
          </cell>
          <cell r="W86" t="str">
            <v/>
          </cell>
          <cell r="X86" t="str">
            <v/>
          </cell>
          <cell r="Y86" t="str">
            <v/>
          </cell>
          <cell r="Z86">
            <v>0</v>
          </cell>
          <cell r="AA86" t="str">
            <v>NO REGISTRA PROYECTO ANTERIOR</v>
          </cell>
          <cell r="AB86">
            <v>0</v>
          </cell>
          <cell r="AC86" t="str">
            <v>VILLA TELECOM</v>
          </cell>
          <cell r="AD86" t="str">
            <v>ANTOIO VILLAFAÑA VACIAN</v>
          </cell>
          <cell r="AE86">
            <v>7899999</v>
          </cell>
          <cell r="AF86" t="str">
            <v>SI</v>
          </cell>
          <cell r="AG86" t="str">
            <v>SI</v>
          </cell>
          <cell r="AH86">
            <v>0</v>
          </cell>
          <cell r="AI86">
            <v>0</v>
          </cell>
          <cell r="AJ86" t="str">
            <v>1. NO SE EXHIBE COMPROMISO O PLAN DE MANTENIMIENTO. 
2. NO HAY CURRICULUM DEL PERSONAL TECNICO QUE INSTALARÁ LAS CAMARAS.</v>
          </cell>
          <cell r="AK86" t="str">
            <v>SITUACIONAL</v>
          </cell>
          <cell r="AL86">
            <v>8000000</v>
          </cell>
          <cell r="AM86">
            <v>8000000</v>
          </cell>
          <cell r="AN86">
            <v>0</v>
          </cell>
          <cell r="AO86" t="str">
            <v>ELEGIBLE</v>
          </cell>
          <cell r="AP86">
            <v>0</v>
          </cell>
          <cell r="AQ86">
            <v>0</v>
          </cell>
          <cell r="AR86">
            <v>8000000</v>
          </cell>
          <cell r="AS86">
            <v>0</v>
          </cell>
          <cell r="AT86">
            <v>8000000</v>
          </cell>
          <cell r="AU86" t="str">
            <v>NO ADJUDICADO</v>
          </cell>
          <cell r="AV86">
            <v>0</v>
          </cell>
          <cell r="AW86" t="str">
            <v>Iquique</v>
          </cell>
          <cell r="AX86" t="str">
            <v/>
          </cell>
        </row>
        <row r="87">
          <cell r="E87" t="str">
            <v>75.975.970-2</v>
          </cell>
          <cell r="F87" t="str">
            <v>SISTEMA DE ENERGÍA FOTOVOLTAICA PARA MEJORAR LA SEGURIDAD Y CALIDAD DE VIDA DEL PUEBLO DE SOGA</v>
          </cell>
          <cell r="G87" t="str">
            <v>COMUNIDAD INDIGENA AYMARA DEL PUEBLO DE SOGA</v>
          </cell>
          <cell r="H87" t="str">
            <v>DIRECTIVA VIGENTE</v>
          </cell>
          <cell r="I87" t="str">
            <v>OK</v>
          </cell>
          <cell r="J87" t="str">
            <v>OK</v>
          </cell>
          <cell r="K87" t="str">
            <v>Tamarugal</v>
          </cell>
          <cell r="L87" t="str">
            <v>JORGE EUSTAQUIO CHOQUE RAMOS</v>
          </cell>
          <cell r="M87" t="str">
            <v>JORGE EUSTAQUIO CHOQUE RAMOS</v>
          </cell>
          <cell r="N87">
            <v>0</v>
          </cell>
          <cell r="O87" t="str">
            <v>NUEVO</v>
          </cell>
          <cell r="P87" t="str">
            <v>SITUACIONAL</v>
          </cell>
          <cell r="Q87" t="str">
            <v>ILUMINACIÓN</v>
          </cell>
          <cell r="R87">
            <v>0</v>
          </cell>
          <cell r="S87" t="str">
            <v xml:space="preserve">MEJORAR CALIDAD DE VIDA DE LOS POBLADORES IMPLEMENTANDO UN SISTEMA DE ENERGIA LIMPIA </v>
          </cell>
          <cell r="T87">
            <v>0</v>
          </cell>
          <cell r="U87">
            <v>0</v>
          </cell>
          <cell r="V87" t="str">
            <v>SIN ADJUDICACIONES EN SEGURIDAD</v>
          </cell>
          <cell r="W87" t="str">
            <v/>
          </cell>
          <cell r="X87" t="str">
            <v/>
          </cell>
          <cell r="Y87" t="str">
            <v/>
          </cell>
          <cell r="Z87">
            <v>0</v>
          </cell>
          <cell r="AA87">
            <v>0</v>
          </cell>
          <cell r="AB87">
            <v>0</v>
          </cell>
          <cell r="AC87" t="str">
            <v>SEG PROYECT LTDA</v>
          </cell>
          <cell r="AD87" t="str">
            <v>FRANCISCO BARREDA PANIAGUA</v>
          </cell>
          <cell r="AE87">
            <v>18931710</v>
          </cell>
          <cell r="AF87" t="str">
            <v>NO</v>
          </cell>
          <cell r="AG87">
            <v>0</v>
          </cell>
          <cell r="AH87">
            <v>0</v>
          </cell>
          <cell r="AI87">
            <v>0</v>
          </cell>
          <cell r="AJ87">
            <v>0</v>
          </cell>
          <cell r="AK87">
            <v>0</v>
          </cell>
          <cell r="AL87">
            <v>0</v>
          </cell>
          <cell r="AM87">
            <v>0</v>
          </cell>
          <cell r="AN87">
            <v>0</v>
          </cell>
          <cell r="AO87" t="str">
            <v>INADMISIBLE</v>
          </cell>
          <cell r="AP87">
            <v>0</v>
          </cell>
          <cell r="AQ87">
            <v>0</v>
          </cell>
          <cell r="AR87">
            <v>0</v>
          </cell>
          <cell r="AS87">
            <v>0</v>
          </cell>
          <cell r="AT87">
            <v>0</v>
          </cell>
          <cell r="AU87">
            <v>0</v>
          </cell>
          <cell r="AV87">
            <v>0</v>
          </cell>
          <cell r="AW87">
            <v>0</v>
          </cell>
          <cell r="AX87" t="str">
            <v/>
          </cell>
        </row>
        <row r="88">
          <cell r="E88" t="str">
            <v>65.050.613-8</v>
          </cell>
          <cell r="F88" t="str">
            <v>ILUMINANDO NUESTRO PUEBLO</v>
          </cell>
          <cell r="G88" t="str">
            <v>ORGANIZACION COMUNITARIA TARAPACA ANCESTRAL</v>
          </cell>
          <cell r="H88" t="str">
            <v>DIRECTIVA VIGENTE</v>
          </cell>
          <cell r="I88" t="str">
            <v>OK</v>
          </cell>
          <cell r="J88" t="str">
            <v>OK</v>
          </cell>
          <cell r="K88" t="str">
            <v>Iquique</v>
          </cell>
          <cell r="L88" t="str">
            <v>OSCAR LORENZO SCIARAFFIA VERNAL</v>
          </cell>
          <cell r="M88" t="str">
            <v>MARGARITA JOSEFINA JARA MEDRANO</v>
          </cell>
          <cell r="N88">
            <v>0</v>
          </cell>
          <cell r="O88" t="str">
            <v>NUEVO</v>
          </cell>
          <cell r="P88" t="str">
            <v>SITUACIONAL</v>
          </cell>
          <cell r="Q88" t="str">
            <v>ILUMINACIÓN</v>
          </cell>
          <cell r="R88">
            <v>0</v>
          </cell>
          <cell r="S88">
            <v>0</v>
          </cell>
          <cell r="T88">
            <v>0</v>
          </cell>
          <cell r="U88">
            <v>0</v>
          </cell>
          <cell r="V88" t="str">
            <v>SIN ADJUDICACIONES EN SEGURIDAD</v>
          </cell>
          <cell r="W88" t="str">
            <v/>
          </cell>
          <cell r="X88" t="str">
            <v/>
          </cell>
          <cell r="Y88" t="str">
            <v/>
          </cell>
          <cell r="Z88">
            <v>0</v>
          </cell>
          <cell r="AA88">
            <v>0</v>
          </cell>
          <cell r="AB88">
            <v>0</v>
          </cell>
          <cell r="AC88" t="str">
            <v>ECAR SOLAR LTDA</v>
          </cell>
          <cell r="AD88" t="str">
            <v>EDWAR LABRA AGUIRRE</v>
          </cell>
          <cell r="AE88">
            <v>16065000</v>
          </cell>
          <cell r="AF88" t="str">
            <v>SI</v>
          </cell>
          <cell r="AG88">
            <v>0</v>
          </cell>
          <cell r="AH88">
            <v>0</v>
          </cell>
          <cell r="AI88">
            <v>0</v>
          </cell>
          <cell r="AJ88" t="str">
            <v>1- NO PRESENTA ESTUDIO DE LUMINOCIDAD FIRMADO X PROFESIONAL                               
2- NO PRESENTA CV DEL RR.HH EJECUTOR                                                                                      
3- NO PRESENTA IMÁGENES DE LAS LOCACIONES EN NOCHE                                                   
4- NO PRESENTA UBICACIÓN DE LOS POSTES                                                                         
5- EL ADM CONTABLE EN CARTA COMPROMISO INDICA 3 MESES DE TRABAJO PARA UN PROYECTO DE 6 MESES</v>
          </cell>
          <cell r="AK88" t="str">
            <v>SITUACIONAL</v>
          </cell>
          <cell r="AL88">
            <v>17095000</v>
          </cell>
          <cell r="AM88">
            <v>0</v>
          </cell>
          <cell r="AN88">
            <v>17095000</v>
          </cell>
          <cell r="AO88" t="str">
            <v>NO ELEGIBLE</v>
          </cell>
          <cell r="AP88">
            <v>0</v>
          </cell>
          <cell r="AQ88">
            <v>0</v>
          </cell>
          <cell r="AR88">
            <v>0</v>
          </cell>
          <cell r="AS88">
            <v>0</v>
          </cell>
          <cell r="AT88">
            <v>0</v>
          </cell>
          <cell r="AU88">
            <v>0</v>
          </cell>
          <cell r="AV88">
            <v>0</v>
          </cell>
          <cell r="AW88" t="str">
            <v>Iquique</v>
          </cell>
          <cell r="AX88" t="str">
            <v/>
          </cell>
        </row>
        <row r="89">
          <cell r="E89" t="str">
            <v>65.096.361-k</v>
          </cell>
          <cell r="F89" t="str">
            <v>PROGRAMA DE ACOMPAÑAMIENTO SEMBRANDO LUZ Y ESPERANZA</v>
          </cell>
          <cell r="G89" t="str">
            <v>CENTRO CULTURAL, SOCIAL Y DEPORTIVO LA VISION DEL REINO</v>
          </cell>
          <cell r="H89" t="str">
            <v>DIRECTIVA VIGENTE</v>
          </cell>
          <cell r="I89" t="str">
            <v>OK</v>
          </cell>
          <cell r="J89" t="str">
            <v>OK</v>
          </cell>
          <cell r="K89" t="str">
            <v>Iquique</v>
          </cell>
          <cell r="L89" t="str">
            <v>Jair Jotam Ramos Rivera</v>
          </cell>
          <cell r="M89" t="str">
            <v>CAROLINA VARAS SEGUEL</v>
          </cell>
          <cell r="N89">
            <v>0</v>
          </cell>
          <cell r="O89" t="str">
            <v>NUEVO</v>
          </cell>
          <cell r="P89" t="str">
            <v>PSICOSOCIAL</v>
          </cell>
          <cell r="Q89">
            <v>0</v>
          </cell>
          <cell r="R89" t="str">
            <v>PREVENCIÓN INFANTOJUVENIL</v>
          </cell>
          <cell r="S89">
            <v>0</v>
          </cell>
          <cell r="T89">
            <v>0</v>
          </cell>
          <cell r="U89">
            <v>0</v>
          </cell>
          <cell r="V89" t="str">
            <v>SIN ADJUDICACIONES EN SEGURIDAD</v>
          </cell>
          <cell r="W89" t="str">
            <v/>
          </cell>
          <cell r="X89" t="str">
            <v/>
          </cell>
          <cell r="Y89" t="str">
            <v/>
          </cell>
          <cell r="Z89">
            <v>0</v>
          </cell>
          <cell r="AA89">
            <v>0</v>
          </cell>
          <cell r="AB89">
            <v>0</v>
          </cell>
          <cell r="AC89">
            <v>0</v>
          </cell>
          <cell r="AD89">
            <v>0</v>
          </cell>
          <cell r="AE89">
            <v>0</v>
          </cell>
          <cell r="AF89">
            <v>0</v>
          </cell>
          <cell r="AG89">
            <v>0</v>
          </cell>
          <cell r="AH89">
            <v>0</v>
          </cell>
          <cell r="AI89">
            <v>0</v>
          </cell>
          <cell r="AJ89" t="str">
            <v>1- PRESENTA 3 RRHH Y SOLO 2 CON CV, SE DEBE TOMAR EN CUENTA QUE UNO DE ELLOS REALIZA 4 ACT, O FUNCIONES DENTRO DEL PROYECTO  EL CUAL NO PRESENTA C.V                                                                                                                                                2- LOS PSICOLOGOS NO CUMPLEN CON LA EXPERIENCIA DEMUESTRAN SER EGRESADOS EL 2015 Y 2016. 
3- EN CARTA DE COMPROMISO AFIRMAN 2 HORAS X SEMANA Y EN LA DESCRIPCION SEÑALAN 15 A 18 HRS.   
4- LOS BENEFICIARIOS 15, TODOS MENORES CON LOS CUALES SE HARIAN VIDEOS Y GRABACIONES, NO ESPECIFICANDO EL USO ODESTINO DE ESOS VIDEOS</v>
          </cell>
          <cell r="AK89" t="str">
            <v>PSICOSOCIAL</v>
          </cell>
          <cell r="AL89">
            <v>11983985</v>
          </cell>
          <cell r="AM89">
            <v>0</v>
          </cell>
          <cell r="AN89">
            <v>11983985</v>
          </cell>
          <cell r="AO89" t="str">
            <v>NO ELEGIBLE</v>
          </cell>
          <cell r="AP89">
            <v>0</v>
          </cell>
          <cell r="AQ89">
            <v>0</v>
          </cell>
          <cell r="AR89">
            <v>0</v>
          </cell>
          <cell r="AS89">
            <v>0</v>
          </cell>
          <cell r="AT89">
            <v>0</v>
          </cell>
          <cell r="AU89">
            <v>0</v>
          </cell>
          <cell r="AV89">
            <v>0</v>
          </cell>
          <cell r="AW89" t="str">
            <v>Iquique</v>
          </cell>
          <cell r="AX89" t="str">
            <v/>
          </cell>
        </row>
        <row r="90">
          <cell r="E90" t="str">
            <v>65.012.005-1</v>
          </cell>
          <cell r="F90" t="str">
            <v>VECINOS ORGANIZADOS EN ALIANZA CON LA TELEVIGILANCIA</v>
          </cell>
          <cell r="G90" t="str">
            <v>JUNTA DE VECINOS REY DEL MAR</v>
          </cell>
          <cell r="H90" t="str">
            <v>DIRECTIVA VIGENTE</v>
          </cell>
          <cell r="I90" t="str">
            <v>OK</v>
          </cell>
          <cell r="J90" t="str">
            <v>OK</v>
          </cell>
          <cell r="K90" t="str">
            <v>Iquique</v>
          </cell>
          <cell r="L90" t="str">
            <v>Sonia María Sandra Yáñez Muñoz</v>
          </cell>
          <cell r="M90" t="str">
            <v>EVELYN ARAVENA ARAVENA</v>
          </cell>
          <cell r="N90">
            <v>0</v>
          </cell>
          <cell r="O90" t="str">
            <v>NUEVO</v>
          </cell>
          <cell r="P90" t="str">
            <v>SITUACIONAL</v>
          </cell>
          <cell r="Q90" t="str">
            <v>CAMARAS</v>
          </cell>
          <cell r="R90">
            <v>0</v>
          </cell>
          <cell r="S90" t="str">
            <v>INSTALACION DE SISTEMA DE TELEVIGILANCIA VECINAL EN EL SECTOR DE LA JUNTA DE VECINOS REY DEL MAR</v>
          </cell>
          <cell r="T90" t="str">
            <v>1  SISTEMA DE CAMARA DE VIDEO VIGILANCIA</v>
          </cell>
          <cell r="U90">
            <v>0</v>
          </cell>
          <cell r="V90" t="str">
            <v>SIN ADJUDICACIONES EN SEGURIDAD</v>
          </cell>
          <cell r="W90" t="str">
            <v/>
          </cell>
          <cell r="X90" t="str">
            <v/>
          </cell>
          <cell r="Y90" t="str">
            <v/>
          </cell>
          <cell r="Z90">
            <v>0</v>
          </cell>
          <cell r="AA90" t="str">
            <v>NO REGISTRA PROYECTO ANTERIOR</v>
          </cell>
          <cell r="AB90">
            <v>0</v>
          </cell>
          <cell r="AC90" t="str">
            <v>VILLA TELECOM</v>
          </cell>
          <cell r="AD90" t="str">
            <v>ANTOIO VILLAFAÑA VACIAN</v>
          </cell>
          <cell r="AE90">
            <v>7999000</v>
          </cell>
          <cell r="AF90" t="str">
            <v>SI</v>
          </cell>
          <cell r="AG90" t="str">
            <v>SI</v>
          </cell>
          <cell r="AH90">
            <v>0</v>
          </cell>
          <cell r="AI90">
            <v>0</v>
          </cell>
          <cell r="AJ90" t="str">
            <v>1.  NO SE EXHIBE COMPROMISO O PLAN DE MANTENIMIENTO.</v>
          </cell>
          <cell r="AK90" t="str">
            <v>SITUACIONAL</v>
          </cell>
          <cell r="AL90">
            <v>7999999</v>
          </cell>
          <cell r="AM90">
            <v>7999999</v>
          </cell>
          <cell r="AN90">
            <v>0</v>
          </cell>
          <cell r="AO90" t="str">
            <v>ELEGIBLE</v>
          </cell>
          <cell r="AP90">
            <v>0</v>
          </cell>
          <cell r="AQ90">
            <v>0</v>
          </cell>
          <cell r="AR90">
            <v>7999999</v>
          </cell>
          <cell r="AS90">
            <v>7999999</v>
          </cell>
          <cell r="AT90">
            <v>0</v>
          </cell>
          <cell r="AU90" t="str">
            <v>ADJUDICADO</v>
          </cell>
          <cell r="AV90">
            <v>0</v>
          </cell>
          <cell r="AW90" t="str">
            <v>Iquique</v>
          </cell>
          <cell r="AX90">
            <v>7999999</v>
          </cell>
        </row>
        <row r="91">
          <cell r="E91" t="str">
            <v>65.102.030-1</v>
          </cell>
          <cell r="F91" t="str">
            <v>SANTA CECILIA MAS ILUMINADA</v>
          </cell>
          <cell r="G91" t="str">
            <v>JUNTA VECINAL SANTA CECILIA</v>
          </cell>
          <cell r="H91" t="str">
            <v>DIRECTIVA VIGENTE</v>
          </cell>
          <cell r="I91" t="str">
            <v>OK</v>
          </cell>
          <cell r="J91" t="str">
            <v>OK</v>
          </cell>
          <cell r="K91" t="str">
            <v>Iquique</v>
          </cell>
          <cell r="L91" t="str">
            <v>JACQUELINE CHANTHAL DURANA ARREDONDO</v>
          </cell>
          <cell r="M91" t="str">
            <v>ROSA CORTES LIRA</v>
          </cell>
          <cell r="N91">
            <v>0</v>
          </cell>
          <cell r="O91" t="str">
            <v>NUEVO</v>
          </cell>
          <cell r="P91" t="str">
            <v>SITUACIONAL</v>
          </cell>
          <cell r="Q91" t="str">
            <v>ILUMINACIÓN</v>
          </cell>
          <cell r="R91">
            <v>0</v>
          </cell>
          <cell r="S91" t="str">
            <v>INSTALACION DE LUMINARIAS FOTOVOLTAICAS SOLARES EN LAS CALLES Y PASAJES INTERIORES DE LA JUNTA DE VECINOS SANTA CECILIA</v>
          </cell>
          <cell r="T91" t="str">
            <v>10 LUMINARIAS</v>
          </cell>
          <cell r="U91">
            <v>0</v>
          </cell>
          <cell r="V91" t="str">
            <v>JUNTA VECINAL SANTA CECILIA</v>
          </cell>
          <cell r="W91">
            <v>2014</v>
          </cell>
          <cell r="X91">
            <v>18776223</v>
          </cell>
          <cell r="Y91" t="str">
            <v>ILUMINACIÓN</v>
          </cell>
          <cell r="Z91">
            <v>0</v>
          </cell>
          <cell r="AA91" t="str">
            <v>NO REGISTRA PROYECTO ANTERIOR</v>
          </cell>
          <cell r="AB91">
            <v>0</v>
          </cell>
          <cell r="AC91" t="str">
            <v>NORTE SOLAR LTDA</v>
          </cell>
          <cell r="AD91" t="str">
            <v xml:space="preserve">PATRICIO TRUJILLO </v>
          </cell>
          <cell r="AE91">
            <v>19460011</v>
          </cell>
          <cell r="AF91" t="str">
            <v>SI</v>
          </cell>
          <cell r="AG91">
            <v>0</v>
          </cell>
          <cell r="AH91">
            <v>0</v>
          </cell>
          <cell r="AI91">
            <v>0</v>
          </cell>
          <cell r="AJ91" t="str">
            <v>1-  DEBE INDICAR MES DE INICIO Y TERMINO DE LOS TRABAJOS                                
2- NO QUEDA CLARO LA UBICACIÓN DEL ALUMBRADO, ME EXPLICO SEGÚN PLANO , EN LOS PASAJES, VEREDA, PATIO INTERIOR DE LOS EDIFICIOS O SOBRE ESTOS    
3- NO PRESENTA CALCULO LUMINICO FIRMADO POR UN PROFESIONAL                                                                                                                                      
4- NO PRESENTA IMAGENES DE LA UBICACION DE LA LUMINARIA CON LUZ NOCHE
5- LAS COTIZACIONES PRESENTADAS NO COINCIDEN CON LOS EQUIPOS SELECCIONADOS (PANELES SOLARES)
6.  EN EL ANEXO N°16, MEMORIA TECNICA, SE DESCRIBE A UNA EMPRESA DIFERENTE CON LA CUAL SE SUSCRIBE EL CONTRATO. ADEMAS, DOS DE LAS EMPRESAS COTIZADAS PRESENTAN DIFERENTES RUT Y MISMOS RR.HH.</v>
          </cell>
          <cell r="AK91" t="str">
            <v>SITUACIONAL</v>
          </cell>
          <cell r="AL91">
            <v>19929261</v>
          </cell>
          <cell r="AM91">
            <v>19929261</v>
          </cell>
          <cell r="AN91">
            <v>0</v>
          </cell>
          <cell r="AO91" t="str">
            <v>ELEGIBLE</v>
          </cell>
          <cell r="AP91">
            <v>0</v>
          </cell>
          <cell r="AQ91">
            <v>0</v>
          </cell>
          <cell r="AR91">
            <v>19929261</v>
          </cell>
          <cell r="AS91">
            <v>15000000</v>
          </cell>
          <cell r="AT91">
            <v>4929261</v>
          </cell>
          <cell r="AU91" t="str">
            <v>ADJUDICADO</v>
          </cell>
          <cell r="AV91">
            <v>0</v>
          </cell>
          <cell r="AW91" t="str">
            <v>Iquique</v>
          </cell>
          <cell r="AX91">
            <v>15000000</v>
          </cell>
        </row>
        <row r="92">
          <cell r="E92" t="str">
            <v>53.302.725-3</v>
          </cell>
          <cell r="F92" t="str">
            <v>GENERANDO PREVENCIÓN SOCIAL CON LAS HERRAMIENTAS MAS EFECTIVAS "EL DEPORTE AL AIRE LIBRE"</v>
          </cell>
          <cell r="G92" t="str">
            <v>CLUB DEPORTIVO ATLETICO TAMARUGO</v>
          </cell>
          <cell r="H92" t="str">
            <v>DIRECTIVA VIGENTE</v>
          </cell>
          <cell r="I92" t="str">
            <v>OK</v>
          </cell>
          <cell r="J92" t="str">
            <v>OK</v>
          </cell>
          <cell r="K92" t="str">
            <v>Iquique</v>
          </cell>
          <cell r="L92" t="str">
            <v>ISRAEL TOMAS TORREJON CHAVEZ</v>
          </cell>
          <cell r="M92" t="str">
            <v>CRISTHIAN ROBERTO SOZA ARAYA</v>
          </cell>
          <cell r="N92">
            <v>0</v>
          </cell>
          <cell r="O92" t="str">
            <v>NUEVO</v>
          </cell>
          <cell r="P92" t="str">
            <v>PSICOSOCIAL</v>
          </cell>
          <cell r="Q92">
            <v>0</v>
          </cell>
          <cell r="R92" t="str">
            <v>PREVENCIÓN VIOLENCIA ESCOLAR</v>
          </cell>
          <cell r="S92" t="str">
            <v>ENTREGAR HERRAMIENTAS DE AUTOCUIDADO PARA LA PREVENCIÓN DE ALCOHOL Y DROGAS</v>
          </cell>
          <cell r="T92">
            <v>0</v>
          </cell>
          <cell r="U92">
            <v>0</v>
          </cell>
          <cell r="V92" t="str">
            <v>SIN ADJUDICACIONES EN SEGURIDAD</v>
          </cell>
          <cell r="W92" t="str">
            <v/>
          </cell>
          <cell r="X92" t="str">
            <v/>
          </cell>
          <cell r="Y92" t="str">
            <v/>
          </cell>
          <cell r="Z92">
            <v>0</v>
          </cell>
          <cell r="AA92">
            <v>0</v>
          </cell>
          <cell r="AB92">
            <v>0</v>
          </cell>
          <cell r="AC92">
            <v>0</v>
          </cell>
          <cell r="AD92">
            <v>0</v>
          </cell>
          <cell r="AE92">
            <v>0</v>
          </cell>
          <cell r="AF92">
            <v>0</v>
          </cell>
          <cell r="AG92">
            <v>0</v>
          </cell>
          <cell r="AH92">
            <v>0</v>
          </cell>
          <cell r="AI92">
            <v>0</v>
          </cell>
          <cell r="AJ92">
            <v>0</v>
          </cell>
          <cell r="AK92">
            <v>0</v>
          </cell>
          <cell r="AL92">
            <v>0</v>
          </cell>
          <cell r="AM92">
            <v>0</v>
          </cell>
          <cell r="AN92">
            <v>0</v>
          </cell>
          <cell r="AO92" t="str">
            <v>INADMISIBLE</v>
          </cell>
          <cell r="AP92">
            <v>0</v>
          </cell>
          <cell r="AQ92">
            <v>0</v>
          </cell>
          <cell r="AR92">
            <v>0</v>
          </cell>
          <cell r="AS92">
            <v>0</v>
          </cell>
          <cell r="AT92">
            <v>0</v>
          </cell>
          <cell r="AU92">
            <v>0</v>
          </cell>
          <cell r="AV92">
            <v>0</v>
          </cell>
          <cell r="AW92">
            <v>0</v>
          </cell>
          <cell r="AX92" t="str">
            <v/>
          </cell>
        </row>
        <row r="93">
          <cell r="E93" t="str">
            <v>65.001.273-9</v>
          </cell>
          <cell r="F93" t="str">
            <v>CAMARAS DESPERTAR BORO</v>
          </cell>
          <cell r="G93" t="str">
            <v>EL DESPERTAR DEL BORO</v>
          </cell>
          <cell r="H93" t="str">
            <v>DIRECTIVA ESTÁ POR VENCER</v>
          </cell>
          <cell r="I93" t="str">
            <v>DIRECTIVA VENCE EL MES  9</v>
          </cell>
          <cell r="J93" t="str">
            <v>OK</v>
          </cell>
          <cell r="K93" t="str">
            <v>Iquique</v>
          </cell>
          <cell r="L93" t="str">
            <v>Isabel Novoa Macaya</v>
          </cell>
          <cell r="M93" t="str">
            <v>ISABEL NOVOA MACAYA</v>
          </cell>
          <cell r="N93">
            <v>0</v>
          </cell>
          <cell r="O93" t="str">
            <v>NUEVO</v>
          </cell>
          <cell r="P93" t="str">
            <v>SITUACIONAL</v>
          </cell>
          <cell r="Q93" t="str">
            <v>CAMARAS</v>
          </cell>
          <cell r="R93">
            <v>0</v>
          </cell>
          <cell r="S93" t="str">
            <v>INSTALACION DE SISTEMA DE TELEVIGILANCIA VECINAL EN EL SECTOR DE LA JUNTA DE VECINOS EL DESPERTAR DEL BORO</v>
          </cell>
          <cell r="T93" t="str">
            <v>15  CAMARAS</v>
          </cell>
          <cell r="U93">
            <v>0</v>
          </cell>
          <cell r="V93" t="str">
            <v>SIN ADJUDICACIONES EN SEGURIDAD</v>
          </cell>
          <cell r="W93" t="str">
            <v/>
          </cell>
          <cell r="X93" t="str">
            <v/>
          </cell>
          <cell r="Y93" t="str">
            <v/>
          </cell>
          <cell r="Z93">
            <v>0</v>
          </cell>
          <cell r="AA93" t="str">
            <v>NO REGISTRA PROYECTO ANTERIOR</v>
          </cell>
          <cell r="AB93">
            <v>0</v>
          </cell>
          <cell r="AC93" t="str">
            <v>LIDESEM LTDA</v>
          </cell>
          <cell r="AD93" t="str">
            <v>JORGE CELIS ARELLANO</v>
          </cell>
          <cell r="AE93">
            <v>7852500</v>
          </cell>
          <cell r="AF93" t="str">
            <v>SI</v>
          </cell>
          <cell r="AG93" t="str">
            <v>INCOMPLETO</v>
          </cell>
          <cell r="AH93">
            <v>0</v>
          </cell>
          <cell r="AI93">
            <v>0</v>
          </cell>
          <cell r="AJ93" t="str">
            <v xml:space="preserve">1. DE ADJUDICAR DEBE INCORPORAR PANTALLA O MONITOR DE LAS CAMARAS, LA CUAL DEBE QUEDAR EN PROPIEDAD DE LA INSTITUCIÓN.  
</v>
          </cell>
          <cell r="AK93" t="str">
            <v>SITUACIONAL</v>
          </cell>
          <cell r="AL93">
            <v>8000000</v>
          </cell>
          <cell r="AM93">
            <v>8000000</v>
          </cell>
          <cell r="AN93">
            <v>0</v>
          </cell>
          <cell r="AO93" t="str">
            <v>ELEGIBLE</v>
          </cell>
          <cell r="AP93">
            <v>0</v>
          </cell>
          <cell r="AQ93">
            <v>0</v>
          </cell>
          <cell r="AR93">
            <v>8000000</v>
          </cell>
          <cell r="AS93">
            <v>8000000</v>
          </cell>
          <cell r="AT93">
            <v>0</v>
          </cell>
          <cell r="AU93" t="str">
            <v>ADJUDICADO</v>
          </cell>
          <cell r="AV93">
            <v>0</v>
          </cell>
          <cell r="AW93" t="str">
            <v>Iquique</v>
          </cell>
          <cell r="AX93">
            <v>8000000</v>
          </cell>
        </row>
        <row r="94">
          <cell r="E94" t="str">
            <v>65.761.480-7</v>
          </cell>
          <cell r="F94" t="str">
            <v>CAMARAS ALTO MOLLE</v>
          </cell>
          <cell r="G94" t="str">
            <v>JUNTA DE VECINOS ALTO MOLLE</v>
          </cell>
          <cell r="H94" t="str">
            <v>DIRECTIVA VIGENTE</v>
          </cell>
          <cell r="I94" t="str">
            <v>OK</v>
          </cell>
          <cell r="J94" t="str">
            <v>OK</v>
          </cell>
          <cell r="K94" t="str">
            <v>Iquique</v>
          </cell>
          <cell r="L94" t="str">
            <v>marta isabel rubio catepillan</v>
          </cell>
          <cell r="M94" t="str">
            <v>MARTA RUBIO CATEPILLAN</v>
          </cell>
          <cell r="N94">
            <v>0</v>
          </cell>
          <cell r="O94" t="str">
            <v>NUEVO</v>
          </cell>
          <cell r="P94" t="str">
            <v>SITUACIONAL</v>
          </cell>
          <cell r="Q94" t="str">
            <v>CAMARAS</v>
          </cell>
          <cell r="R94">
            <v>0</v>
          </cell>
          <cell r="S94" t="str">
            <v>INSTALACION DE SISTEMA DE TELEVIGILANCIA VECINAL EN EL SECTOR DE LA JUNTA DE VECINOS ALTO MOLLE</v>
          </cell>
          <cell r="T94" t="str">
            <v>15  CAMARAS</v>
          </cell>
          <cell r="U94">
            <v>0</v>
          </cell>
          <cell r="V94" t="str">
            <v>SIN ADJUDICACIONES EN SEGURIDAD</v>
          </cell>
          <cell r="W94" t="str">
            <v/>
          </cell>
          <cell r="X94" t="str">
            <v/>
          </cell>
          <cell r="Y94" t="str">
            <v/>
          </cell>
          <cell r="Z94">
            <v>0</v>
          </cell>
          <cell r="AA94" t="str">
            <v>NO REGISTRA PROYECTO ANTERIOR</v>
          </cell>
          <cell r="AB94">
            <v>0</v>
          </cell>
          <cell r="AC94" t="str">
            <v>LIDESEM LTDA</v>
          </cell>
          <cell r="AD94" t="str">
            <v>JORGE CELIS ARELLANO</v>
          </cell>
          <cell r="AE94">
            <v>7852500</v>
          </cell>
          <cell r="AF94" t="str">
            <v>SI</v>
          </cell>
          <cell r="AG94" t="str">
            <v>INCOMPLETO</v>
          </cell>
          <cell r="AH94">
            <v>0</v>
          </cell>
          <cell r="AI94">
            <v>0</v>
          </cell>
          <cell r="AJ94" t="str">
            <v xml:space="preserve">1. DE ADJUDICAR DEBE INCORPORAR PANTALLA O MONITOR DE LAS CAMARAS, LA CUAL DEBE QUEDAR EN PROPIEDAD DE LA INSTITUCIÓN.  
</v>
          </cell>
          <cell r="AK94" t="str">
            <v>SITUACIONAL</v>
          </cell>
          <cell r="AL94">
            <v>8000000</v>
          </cell>
          <cell r="AM94">
            <v>8000000</v>
          </cell>
          <cell r="AN94">
            <v>0</v>
          </cell>
          <cell r="AO94" t="str">
            <v>ELEGIBLE</v>
          </cell>
          <cell r="AP94">
            <v>0</v>
          </cell>
          <cell r="AQ94">
            <v>0</v>
          </cell>
          <cell r="AR94">
            <v>8000000</v>
          </cell>
          <cell r="AS94">
            <v>8000000</v>
          </cell>
          <cell r="AT94">
            <v>0</v>
          </cell>
          <cell r="AU94" t="str">
            <v>ADJUDICADO</v>
          </cell>
          <cell r="AV94">
            <v>0</v>
          </cell>
          <cell r="AW94" t="str">
            <v>Iquique</v>
          </cell>
          <cell r="AX94">
            <v>8000000</v>
          </cell>
        </row>
        <row r="95">
          <cell r="E95" t="str">
            <v>65.052.729-1</v>
          </cell>
          <cell r="F95" t="str">
            <v>LUMINARIA PASAJE ESFUERZO</v>
          </cell>
          <cell r="G95" t="str">
            <v>CLUB SOCIAL DEPORTIVO Y CULTURAL PASAJE ESFUERZO</v>
          </cell>
          <cell r="H95" t="str">
            <v>DIRECTIVA ESTÁ POR VENCER</v>
          </cell>
          <cell r="I95" t="str">
            <v>DIRECTIVA VENCE EL MES  12</v>
          </cell>
          <cell r="J95" t="str">
            <v>OK</v>
          </cell>
          <cell r="K95" t="str">
            <v>Iquique</v>
          </cell>
          <cell r="L95" t="str">
            <v>Juana Luisa Zepeda Pizarro</v>
          </cell>
          <cell r="M95" t="str">
            <v>JUANA LUISA ZEPEDA PIZARRO</v>
          </cell>
          <cell r="N95">
            <v>0</v>
          </cell>
          <cell r="O95" t="str">
            <v>NUEVO</v>
          </cell>
          <cell r="P95" t="str">
            <v>SITUACIONAL</v>
          </cell>
          <cell r="Q95" t="str">
            <v>ILUMINACIÓN</v>
          </cell>
          <cell r="R95">
            <v>0</v>
          </cell>
          <cell r="S95" t="str">
            <v>REDUCIR INDICES DE DELICUENCIA Y VICTIMIZACION MEDIANTE LA INSTALACION DE UN SISTEMA DE ILUMINACION FOTOVOLTAICO INTEGRADO  EN EL SECTOR DEL PASAJE ESFUERZO</v>
          </cell>
          <cell r="T95">
            <v>0</v>
          </cell>
          <cell r="U95">
            <v>0</v>
          </cell>
          <cell r="V95" t="str">
            <v>ALARMAS PASAJE ESFUERZO</v>
          </cell>
          <cell r="W95">
            <v>2016</v>
          </cell>
          <cell r="X95">
            <v>8000000</v>
          </cell>
          <cell r="Y95" t="str">
            <v>ALARMAS</v>
          </cell>
          <cell r="Z95">
            <v>0</v>
          </cell>
          <cell r="AA95">
            <v>0</v>
          </cell>
          <cell r="AB95">
            <v>0</v>
          </cell>
          <cell r="AC95" t="str">
            <v>LIDESEM LTDA</v>
          </cell>
          <cell r="AD95" t="str">
            <v>JORGE CELIS ARELLANO</v>
          </cell>
          <cell r="AE95">
            <v>20000000</v>
          </cell>
          <cell r="AF95" t="str">
            <v>SI</v>
          </cell>
          <cell r="AG95">
            <v>0</v>
          </cell>
          <cell r="AH95">
            <v>0</v>
          </cell>
          <cell r="AI95">
            <v>0</v>
          </cell>
          <cell r="AJ95" t="str">
            <v xml:space="preserve">1. NO ADJUNTA CURRICULUMS NI CERTIFICADOS QUE AVALEN UN EQUIPO COMPETENTE PARA EJECUTAR LA INICIATIVA DEL PROYECTO. 
2. LAS FOTOS ADJUNTADAS NO CUMPLEN EL OBJETIVO DEBIDO A QUE FUERON TOMADAS DE DÍA </v>
          </cell>
          <cell r="AK95" t="str">
            <v>SITUACIONAL</v>
          </cell>
          <cell r="AL95">
            <v>20000000</v>
          </cell>
          <cell r="AM95">
            <v>0</v>
          </cell>
          <cell r="AN95">
            <v>20000000</v>
          </cell>
          <cell r="AO95" t="str">
            <v>NO ELEGIBLE</v>
          </cell>
          <cell r="AP95">
            <v>0</v>
          </cell>
          <cell r="AQ95">
            <v>0</v>
          </cell>
          <cell r="AR95">
            <v>0</v>
          </cell>
          <cell r="AS95">
            <v>0</v>
          </cell>
          <cell r="AT95">
            <v>0</v>
          </cell>
          <cell r="AU95">
            <v>0</v>
          </cell>
          <cell r="AV95">
            <v>0</v>
          </cell>
          <cell r="AW95" t="str">
            <v>Iquique</v>
          </cell>
          <cell r="AX95" t="str">
            <v/>
          </cell>
        </row>
        <row r="96">
          <cell r="E96" t="str">
            <v>65.023.455-3</v>
          </cell>
          <cell r="F96" t="str">
            <v>LUMINARIA ALCANTAGUA</v>
          </cell>
          <cell r="G96" t="str">
            <v>JUNTA DE VECINOS ALCANTAGUA</v>
          </cell>
          <cell r="H96" t="str">
            <v>DIRECTIVA VIGENTE</v>
          </cell>
          <cell r="I96" t="str">
            <v>OK</v>
          </cell>
          <cell r="J96" t="str">
            <v>OK</v>
          </cell>
          <cell r="K96" t="str">
            <v>Iquique</v>
          </cell>
          <cell r="L96" t="str">
            <v>JULIO CASTILLO PALACIOS</v>
          </cell>
          <cell r="M96" t="str">
            <v xml:space="preserve">JULIO CASTILLO PALACIOS </v>
          </cell>
          <cell r="N96">
            <v>0</v>
          </cell>
          <cell r="O96" t="str">
            <v>NUEVO</v>
          </cell>
          <cell r="P96" t="str">
            <v>SITUACIONAL</v>
          </cell>
          <cell r="Q96" t="str">
            <v>ILUMINACIÓN</v>
          </cell>
          <cell r="R96">
            <v>0</v>
          </cell>
          <cell r="S96" t="str">
            <v>INSTALACION DE SISTEMA DE ILUMINACION FOTOVOLTAICO INTEGRADO EN EL SECTOR CORRESPONDIENTE A LA JUNTA DE VECINOS ALCANTAGUA</v>
          </cell>
          <cell r="T96">
            <v>0</v>
          </cell>
          <cell r="U96">
            <v>0</v>
          </cell>
          <cell r="V96" t="str">
            <v>JUNTA DE VECINOS VILLA ALCANTAGUA</v>
          </cell>
          <cell r="W96">
            <v>2014</v>
          </cell>
          <cell r="X96">
            <v>3711015</v>
          </cell>
          <cell r="Y96" t="str">
            <v>ALARMAS</v>
          </cell>
          <cell r="Z96">
            <v>0</v>
          </cell>
          <cell r="AA96">
            <v>0</v>
          </cell>
          <cell r="AB96">
            <v>0</v>
          </cell>
          <cell r="AC96" t="str">
            <v>LINK SUR</v>
          </cell>
          <cell r="AD96" t="str">
            <v>CRISTIAN LOPEZ</v>
          </cell>
          <cell r="AE96">
            <v>19932500</v>
          </cell>
          <cell r="AF96" t="str">
            <v>SI</v>
          </cell>
          <cell r="AG96">
            <v>0</v>
          </cell>
          <cell r="AH96">
            <v>0</v>
          </cell>
          <cell r="AI96">
            <v>0</v>
          </cell>
          <cell r="AJ96" t="str">
            <v xml:space="preserve">1. ANEXAR CERTIFICADOS QUE JUSTIFIQUEN LAS COMPETENCIAS DEL EQUIPO EJECUTOR. 
2. ANEXAR COMPROMISO DE LA TOTALIDAD DEL EQUIPO DE TRABAJO. 
3. PRESENTAR CURRICULUMS DE LA TOTALIDAD DEL EQUIPO DE TRABAJO. INCORPORAR MAPA DE FACTOR DE RIESGO. ANEXO 11. </v>
          </cell>
          <cell r="AK96" t="str">
            <v>SITUACIONAL</v>
          </cell>
          <cell r="AL96">
            <v>20000000</v>
          </cell>
          <cell r="AM96">
            <v>0</v>
          </cell>
          <cell r="AN96">
            <v>20000000</v>
          </cell>
          <cell r="AO96" t="str">
            <v>NO ELEGIBLE</v>
          </cell>
          <cell r="AP96">
            <v>0</v>
          </cell>
          <cell r="AQ96">
            <v>0</v>
          </cell>
          <cell r="AR96">
            <v>0</v>
          </cell>
          <cell r="AS96">
            <v>0</v>
          </cell>
          <cell r="AT96">
            <v>0</v>
          </cell>
          <cell r="AU96">
            <v>0</v>
          </cell>
          <cell r="AV96">
            <v>0</v>
          </cell>
          <cell r="AW96" t="str">
            <v>Iquique</v>
          </cell>
          <cell r="AX96" t="str">
            <v/>
          </cell>
        </row>
        <row r="97">
          <cell r="E97" t="str">
            <v>65.021.221-5</v>
          </cell>
          <cell r="F97" t="str">
            <v>CAMARAS LOS VOLCANES</v>
          </cell>
          <cell r="G97" t="str">
            <v>JUNTA DE VECINOS LOS VOLCANES</v>
          </cell>
          <cell r="H97" t="str">
            <v>DIRECTIVA VIGENTE</v>
          </cell>
          <cell r="I97" t="str">
            <v>OK</v>
          </cell>
          <cell r="J97" t="str">
            <v>OK</v>
          </cell>
          <cell r="K97" t="str">
            <v>Iquique</v>
          </cell>
          <cell r="L97" t="str">
            <v>KIMBERLI ANGELINA RIVERA MEJIAS</v>
          </cell>
          <cell r="M97" t="str">
            <v>KIMBERLI RIVERA MEJIAS</v>
          </cell>
          <cell r="N97">
            <v>0</v>
          </cell>
          <cell r="O97" t="str">
            <v>NUEVO</v>
          </cell>
          <cell r="P97" t="str">
            <v>SITUACIONAL</v>
          </cell>
          <cell r="Q97" t="str">
            <v>CAMARAS</v>
          </cell>
          <cell r="R97">
            <v>0</v>
          </cell>
          <cell r="S97" t="str">
            <v>INSTALACION DE SISTEMA DE TELEVIGILANCIA VECINAL EN EL SECTOR DE LA JUNTA DE VECINOS LOS VOLCANES</v>
          </cell>
          <cell r="T97" t="str">
            <v>15  CAMARAS</v>
          </cell>
          <cell r="U97">
            <v>0</v>
          </cell>
          <cell r="V97" t="str">
            <v>SIN ADJUDICACIONES EN SEGURIDAD</v>
          </cell>
          <cell r="W97" t="str">
            <v/>
          </cell>
          <cell r="X97" t="str">
            <v/>
          </cell>
          <cell r="Y97" t="str">
            <v/>
          </cell>
          <cell r="Z97">
            <v>0</v>
          </cell>
          <cell r="AA97" t="str">
            <v>NO REGISTRA PROYECTO ANTERIOR</v>
          </cell>
          <cell r="AB97">
            <v>0</v>
          </cell>
          <cell r="AC97" t="str">
            <v>LIDESEM LTDA</v>
          </cell>
          <cell r="AD97" t="str">
            <v>JORGE CELIS ARELLANO</v>
          </cell>
          <cell r="AE97">
            <v>7852500</v>
          </cell>
          <cell r="AF97" t="str">
            <v>SI</v>
          </cell>
          <cell r="AG97" t="str">
            <v>INCOMPLETO</v>
          </cell>
          <cell r="AH97">
            <v>0</v>
          </cell>
          <cell r="AI97">
            <v>0</v>
          </cell>
          <cell r="AJ97" t="str">
            <v xml:space="preserve">1. DE ADJUDICAR DEBE INCORPORAR PANTALLA O MONITOR DE LAS CAMARAS, LA CUAL DEBE QUEDAR EN PROPIEDAD DE LA INSTITUCIÓN.  
</v>
          </cell>
          <cell r="AK97" t="str">
            <v>SITUACIONAL</v>
          </cell>
          <cell r="AL97">
            <v>8000000</v>
          </cell>
          <cell r="AM97">
            <v>8000000</v>
          </cell>
          <cell r="AN97">
            <v>0</v>
          </cell>
          <cell r="AO97" t="str">
            <v>ELEGIBLE</v>
          </cell>
          <cell r="AP97">
            <v>0</v>
          </cell>
          <cell r="AQ97">
            <v>0</v>
          </cell>
          <cell r="AR97">
            <v>8000000</v>
          </cell>
          <cell r="AS97">
            <v>0</v>
          </cell>
          <cell r="AT97">
            <v>8000000</v>
          </cell>
          <cell r="AU97" t="str">
            <v>NO ADJUDICADO</v>
          </cell>
          <cell r="AV97">
            <v>0</v>
          </cell>
          <cell r="AW97" t="str">
            <v>Iquique</v>
          </cell>
          <cell r="AX97" t="str">
            <v/>
          </cell>
        </row>
        <row r="98">
          <cell r="E98" t="str">
            <v>65.153.900-5</v>
          </cell>
          <cell r="F98" t="str">
            <v>CAMARAS RAUL RETTIG</v>
          </cell>
          <cell r="G98" t="str">
            <v>JUNTA DE VECINOS RAUL RETTIG</v>
          </cell>
          <cell r="H98" t="str">
            <v>DIRECTIVA VIGENTE</v>
          </cell>
          <cell r="I98" t="str">
            <v>OK</v>
          </cell>
          <cell r="J98" t="str">
            <v>OK</v>
          </cell>
          <cell r="K98" t="str">
            <v>Iquique</v>
          </cell>
          <cell r="L98" t="str">
            <v>Maritza Macaya Navarro</v>
          </cell>
          <cell r="M98" t="str">
            <v>MARITZA MACAYA NAVARRO</v>
          </cell>
          <cell r="N98">
            <v>0</v>
          </cell>
          <cell r="O98" t="str">
            <v>NUEVO</v>
          </cell>
          <cell r="P98" t="str">
            <v>SITUACIONAL</v>
          </cell>
          <cell r="Q98" t="str">
            <v>CAMARAS</v>
          </cell>
          <cell r="R98">
            <v>0</v>
          </cell>
          <cell r="S98" t="str">
            <v>INSTALACION DE SISTEMA DE TELEVIGILANCIA VECINAL EN EL SECTOR DE LA JUNTA DE VECINOS RAUL RETTIG</v>
          </cell>
          <cell r="T98" t="str">
            <v>15  CAMARAS</v>
          </cell>
          <cell r="U98">
            <v>0</v>
          </cell>
          <cell r="V98" t="str">
            <v>SIN ADJUDICACIONES EN SEGURIDAD</v>
          </cell>
          <cell r="W98" t="str">
            <v/>
          </cell>
          <cell r="X98" t="str">
            <v/>
          </cell>
          <cell r="Y98" t="str">
            <v/>
          </cell>
          <cell r="Z98">
            <v>0</v>
          </cell>
          <cell r="AA98" t="str">
            <v>NO REGISTRA PROYECTO ANTERIOR</v>
          </cell>
          <cell r="AB98">
            <v>0</v>
          </cell>
          <cell r="AC98" t="str">
            <v>LIDESEM LTDA</v>
          </cell>
          <cell r="AD98" t="str">
            <v>JORGE CELIS ARELLANO</v>
          </cell>
          <cell r="AE98">
            <v>7852500</v>
          </cell>
          <cell r="AF98" t="str">
            <v>SI</v>
          </cell>
          <cell r="AG98" t="str">
            <v>INCOMPLETO</v>
          </cell>
          <cell r="AH98">
            <v>0</v>
          </cell>
          <cell r="AI98">
            <v>0</v>
          </cell>
          <cell r="AJ98" t="str">
            <v xml:space="preserve">1. DE ADJUDICAR DEBE INCORPORAR PANTALLA O MONITOR DE LAS CAMARAS, LA CUAL DEBE QUEDAR EN PROPIEDAD DE LA INSTITUCIÓN.  
</v>
          </cell>
          <cell r="AK98" t="str">
            <v>SITUACIONAL</v>
          </cell>
          <cell r="AL98">
            <v>8000000</v>
          </cell>
          <cell r="AM98">
            <v>8000000</v>
          </cell>
          <cell r="AN98">
            <v>0</v>
          </cell>
          <cell r="AO98" t="str">
            <v>ELEGIBLE</v>
          </cell>
          <cell r="AP98">
            <v>0</v>
          </cell>
          <cell r="AQ98">
            <v>0</v>
          </cell>
          <cell r="AR98">
            <v>8000000</v>
          </cell>
          <cell r="AS98">
            <v>8000000</v>
          </cell>
          <cell r="AT98">
            <v>0</v>
          </cell>
          <cell r="AU98" t="str">
            <v>ADJUDICADO</v>
          </cell>
          <cell r="AV98">
            <v>0</v>
          </cell>
          <cell r="AW98" t="str">
            <v>Iquique</v>
          </cell>
          <cell r="AX98">
            <v>8000000</v>
          </cell>
        </row>
        <row r="99">
          <cell r="E99" t="str">
            <v>65.085.969-3</v>
          </cell>
          <cell r="F99" t="str">
            <v>CAMARAS ISABEL ALLENDE</v>
          </cell>
          <cell r="G99" t="str">
            <v>JUNTA DE VECINOS ISABEL ALLENDE</v>
          </cell>
          <cell r="H99" t="str">
            <v>DIRECTIVA VIGENTE</v>
          </cell>
          <cell r="I99" t="str">
            <v>OK</v>
          </cell>
          <cell r="J99" t="str">
            <v>OK</v>
          </cell>
          <cell r="K99" t="str">
            <v>Iquique</v>
          </cell>
          <cell r="L99" t="str">
            <v>novelia de las mercedes mora flores</v>
          </cell>
          <cell r="M99" t="str">
            <v>NOVELIA MORA FLORES</v>
          </cell>
          <cell r="N99">
            <v>0</v>
          </cell>
          <cell r="O99" t="str">
            <v>NUEVO</v>
          </cell>
          <cell r="P99" t="str">
            <v>SITUACIONAL</v>
          </cell>
          <cell r="Q99" t="str">
            <v>CAMARAS</v>
          </cell>
          <cell r="R99">
            <v>0</v>
          </cell>
          <cell r="S99" t="str">
            <v>INSTALACION DE SISTEMA DE TELEVIGILANCIA VECINAL EN EL SECTOR DE LA JUNTA DE VECINOS ISABEL ALLENDE</v>
          </cell>
          <cell r="T99" t="str">
            <v>15  CAMARAS</v>
          </cell>
          <cell r="U99">
            <v>0</v>
          </cell>
          <cell r="V99" t="str">
            <v>SIN ADJUDICACIONES EN SEGURIDAD</v>
          </cell>
          <cell r="W99" t="str">
            <v/>
          </cell>
          <cell r="X99" t="str">
            <v/>
          </cell>
          <cell r="Y99" t="str">
            <v/>
          </cell>
          <cell r="Z99">
            <v>0</v>
          </cell>
          <cell r="AA99" t="str">
            <v>NO REGISTRA PROYECTO ANTERIOR</v>
          </cell>
          <cell r="AB99">
            <v>0</v>
          </cell>
          <cell r="AC99" t="str">
            <v>LIDESEM LTDA</v>
          </cell>
          <cell r="AD99" t="str">
            <v>JORGE CELIS ARELLANO</v>
          </cell>
          <cell r="AE99">
            <v>7852500</v>
          </cell>
          <cell r="AF99" t="str">
            <v>SI</v>
          </cell>
          <cell r="AG99" t="str">
            <v>INCOMPLETO</v>
          </cell>
          <cell r="AH99">
            <v>0</v>
          </cell>
          <cell r="AI99">
            <v>0</v>
          </cell>
          <cell r="AJ99" t="str">
            <v xml:space="preserve">1. DE ADJUDICAR DEBE INCORPORAR PANTALLA O MONITOR DE LAS CAMARAS, LA CUAL DEBE QUEDAR EN PROPIEDAD DE LA INSTITUCIÓN.  
</v>
          </cell>
          <cell r="AK99" t="str">
            <v>SITUACIONAL</v>
          </cell>
          <cell r="AL99">
            <v>8000000</v>
          </cell>
          <cell r="AM99">
            <v>8000000</v>
          </cell>
          <cell r="AN99">
            <v>0</v>
          </cell>
          <cell r="AO99" t="str">
            <v>ELEGIBLE</v>
          </cell>
          <cell r="AP99">
            <v>0</v>
          </cell>
          <cell r="AQ99">
            <v>0</v>
          </cell>
          <cell r="AR99">
            <v>8000000</v>
          </cell>
          <cell r="AS99">
            <v>0</v>
          </cell>
          <cell r="AT99">
            <v>8000000</v>
          </cell>
          <cell r="AU99" t="str">
            <v>NO ADJUDICADO</v>
          </cell>
          <cell r="AV99">
            <v>0</v>
          </cell>
          <cell r="AW99" t="str">
            <v>Iquique</v>
          </cell>
          <cell r="AX99" t="str">
            <v/>
          </cell>
        </row>
        <row r="100">
          <cell r="E100" t="str">
            <v>74.123.900-0</v>
          </cell>
          <cell r="F100" t="str">
            <v>LUMINARIAS UNION EL MORRO</v>
          </cell>
          <cell r="G100" t="str">
            <v>CLUB DEPORTIVO UNION MORRO</v>
          </cell>
          <cell r="H100" t="str">
            <v>DIRECTIVA ESTÁ POR VENCER</v>
          </cell>
          <cell r="I100" t="str">
            <v>DIRECTIVA VENCE EL MES  8</v>
          </cell>
          <cell r="J100" t="str">
            <v>OK</v>
          </cell>
          <cell r="K100" t="str">
            <v>Iquique</v>
          </cell>
          <cell r="L100" t="str">
            <v>Rodrigo Arturo Malagarriga Rodriguez</v>
          </cell>
          <cell r="M100" t="str">
            <v xml:space="preserve">RODRIGO ARTURO MALAGARRIGA RODRIGUEZ </v>
          </cell>
          <cell r="N100">
            <v>0</v>
          </cell>
          <cell r="O100" t="str">
            <v>NUEVO</v>
          </cell>
          <cell r="P100" t="str">
            <v>SITUACIONAL</v>
          </cell>
          <cell r="Q100" t="str">
            <v>ILUMINACIÓN</v>
          </cell>
          <cell r="R100">
            <v>0</v>
          </cell>
          <cell r="S100">
            <v>0</v>
          </cell>
          <cell r="T100">
            <v>0</v>
          </cell>
          <cell r="U100">
            <v>0</v>
          </cell>
          <cell r="V100" t="str">
            <v>SIN ADJUDICACIONES EN SEGURIDAD</v>
          </cell>
          <cell r="W100" t="str">
            <v/>
          </cell>
          <cell r="X100" t="str">
            <v/>
          </cell>
          <cell r="Y100" t="str">
            <v/>
          </cell>
          <cell r="Z100">
            <v>0</v>
          </cell>
          <cell r="AA100">
            <v>0</v>
          </cell>
          <cell r="AB100">
            <v>0</v>
          </cell>
          <cell r="AC100" t="str">
            <v>LINK SUR</v>
          </cell>
          <cell r="AD100" t="str">
            <v>CRISTIAN</v>
          </cell>
          <cell r="AE100">
            <v>19932500</v>
          </cell>
          <cell r="AF100" t="str">
            <v>SI</v>
          </cell>
          <cell r="AG100">
            <v>0</v>
          </cell>
          <cell r="AH100">
            <v>0</v>
          </cell>
          <cell r="AI100">
            <v>0</v>
          </cell>
          <cell r="AJ100" t="str">
            <v>1- TODA LA INFORMACION ENTRE LA PÁGINA 1 A LA 15 MUESTRA LA MISMA QUE EN PROY 55 Y 97, DEBIENDO CONSIDERARA QUE CORRESPONDEN A BARRIOS DE IQUIQUE Y OTRO ALTO HOSPICIO, INCLUSO EL MISMO NUMERO DE BENEFICIARIOS DIRECTOS E INDIRECTOS.LO QUE NOS LLEVA A ENTENDER QUE NO EXISTE UN ESTUDIO DE LA ZONA LA CUAL SE QUIERE INTERVENIR                                                       
2- EN LISTADO DE BENEFICIARIOS INCLUYE A 6 , ADJUNTANDO LISTADO REG DE SOCIOS CON 26                                                                                                                                  
3- LA INFORMACION GENERAL DE LA EMPRESA EJECUTORA ES LA MISMA DEL PROY.55 Y 97                                                                                                                                               
4- LA EMPRESA JUSTIFICA EXPERIENCIA EN OTRAS REGIONES, NO REGISTRA DOMICILIO EN IQUIQUE SINO EN TEMUCO, PODRA RESPONDER POR GARANTIAS 
5- LA EMP. MUESTRA LA MISMA JUSTIFICACION QUE EL PROY 55 -97, TEXTUAL SE DEBE CONSIDERAR REALIDADES DISTINTAS PARA DIFERENTES ESPECIFICACIONES TÉCNICAS 
6- EL CÁLCULO LUMÍNICO NO SE ENCUENTRA FIRMADO POR UN PROFESIONAL, SOLO UN MENBRETE CON 2 PROFESIONALES. 
7- NO SE PRESENTAN CV DEL RR.HH PARA JUSTIFICAR ESPERIENCIA.                           
8- LOS POSTES 1 AL 5 SE ENCUENTRAN MISMA ZONA DE INTERES LOS DEMAS MUY APARTADOS Y  NO SE PROPORCIONAN IMAGENES DEL SECTOR PARA VALIDAD LAS NECESIDADES</v>
          </cell>
          <cell r="AK100" t="str">
            <v>SITUACIONAL</v>
          </cell>
          <cell r="AL100">
            <v>20000000</v>
          </cell>
          <cell r="AM100">
            <v>0</v>
          </cell>
          <cell r="AN100">
            <v>20000000</v>
          </cell>
          <cell r="AO100" t="str">
            <v>NO ELEGIBLE</v>
          </cell>
          <cell r="AP100">
            <v>0</v>
          </cell>
          <cell r="AQ100">
            <v>0</v>
          </cell>
          <cell r="AR100">
            <v>0</v>
          </cell>
          <cell r="AS100">
            <v>0</v>
          </cell>
          <cell r="AT100">
            <v>0</v>
          </cell>
          <cell r="AU100">
            <v>0</v>
          </cell>
          <cell r="AV100">
            <v>0</v>
          </cell>
          <cell r="AW100" t="str">
            <v>Iquique</v>
          </cell>
          <cell r="AX100" t="str">
            <v/>
          </cell>
        </row>
        <row r="101">
          <cell r="E101" t="str">
            <v>65.062.725-3</v>
          </cell>
          <cell r="F101" t="str">
            <v>LUMINARIAS LIDERES</v>
          </cell>
          <cell r="G101" t="str">
            <v>CENTRO CULTURAL LIDERES</v>
          </cell>
          <cell r="H101" t="str">
            <v>DIRECTIVA VIGENTE</v>
          </cell>
          <cell r="I101" t="str">
            <v>OK</v>
          </cell>
          <cell r="J101" t="str">
            <v>OK</v>
          </cell>
          <cell r="K101" t="str">
            <v>Iquique</v>
          </cell>
          <cell r="L101" t="str">
            <v>Doris ester castro godoy</v>
          </cell>
          <cell r="M101" t="str">
            <v>DORIS ESTER CASTRO GODOY</v>
          </cell>
          <cell r="N101">
            <v>0</v>
          </cell>
          <cell r="O101" t="str">
            <v>NUEVO</v>
          </cell>
          <cell r="P101" t="str">
            <v>SITUACIONAL</v>
          </cell>
          <cell r="Q101" t="str">
            <v>ILUMINACIÓN</v>
          </cell>
          <cell r="R101">
            <v>0</v>
          </cell>
          <cell r="S101">
            <v>0</v>
          </cell>
          <cell r="T101">
            <v>0</v>
          </cell>
          <cell r="U101">
            <v>0</v>
          </cell>
          <cell r="V101" t="str">
            <v>BULLING BASICA EN COLEGIO KRONOS</v>
          </cell>
          <cell r="W101">
            <v>2015</v>
          </cell>
          <cell r="X101">
            <v>11960000</v>
          </cell>
          <cell r="Y101" t="str">
            <v>PREVENCION DE LA VIOLENCIA ESCOLAR</v>
          </cell>
          <cell r="Z101">
            <v>0</v>
          </cell>
          <cell r="AA101">
            <v>0</v>
          </cell>
          <cell r="AB101">
            <v>0</v>
          </cell>
          <cell r="AC101" t="str">
            <v>LINK SUR</v>
          </cell>
          <cell r="AD101" t="str">
            <v>CRISTIAN</v>
          </cell>
          <cell r="AE101">
            <v>19932500</v>
          </cell>
          <cell r="AF101" t="str">
            <v>SI</v>
          </cell>
          <cell r="AG101">
            <v>0</v>
          </cell>
          <cell r="AH101">
            <v>0</v>
          </cell>
          <cell r="AI101">
            <v>0</v>
          </cell>
          <cell r="AJ101" t="str">
            <v>1- TODA LA INFORMACION ENTRE LAPGINA 1 A LA 15 MUESTRA LA MISMA QUE EN PROY 55 -92- 97, DEBIENDO CONSIDERARA QUE CORRESPONDEN A BARRIOS DE IQUIQUE Y OTRO ALTO HOSPICIO, INCLUSO EL MISMO NUMERO DE BENEFICIARIOS DIRECTOS E INDIRECTOS.LO QUE NOS LLEVA A ENTENDER QUE NO EXISTE UN ESTUDIO DE LA ZONA LA CUAL SE QUIERE INTERVENIR                                                       
2- EN LISTADO DE BENEFICIARIOS INCLUYE A 15, ADJUNTANDO LISTADO ADICIONAL CON 40 MAS EN HOJA FOTOCOPIADA Y RECORTADA                                                                                                                                  
3-LA INFORMACION GENERAL DE LA EMPRESA EJECUTORA ES LA MISMA DEL PROY.55 -92 Y 97                                                                                                                                               
4-LA EMPRESA JUSTIFICA EXPERIENCIA EN OTRAS REGIONES, NO REGISTRA DOMICILIO EN IQUIQUE SINO EN TEMUCO, PODRA RESPONDER POR GARANTIAS 
5- LA EMP.MUESTRA LA MISMA JUSTIFICACION QUE EL PROY 55 -92-97, TEXTUAL SE DEBE CONSIDERAR REALIDADES DISTINTAS PARA DIFERENTES ESPECIFICACIONES TECNICAS                                                                                                         6- EL CALCULO LUMINICO NO SE ENCUENTRA FIRMADO POR UN PROFESIONAL, SOLO UN MENBRETE CON 2 PROFESIONALES.                                                                                  
7- NO SE PRESENTAN CV DEL RR.HH PARA JUSTIFICAR ESPERIENCIA.                           
8- INSTITUCION CON DOMICILIO EN ALTO HOSPICIO  PERTENECIENTE A LA UNION COMUNAL DE A.HOSPICIO.</v>
          </cell>
          <cell r="AK101" t="str">
            <v>SITUACIONAL</v>
          </cell>
          <cell r="AL101">
            <v>20000000</v>
          </cell>
          <cell r="AM101">
            <v>0</v>
          </cell>
          <cell r="AN101">
            <v>20000000</v>
          </cell>
          <cell r="AO101" t="str">
            <v>NO ELEGIBLE</v>
          </cell>
          <cell r="AP101">
            <v>0</v>
          </cell>
          <cell r="AQ101">
            <v>0</v>
          </cell>
          <cell r="AR101">
            <v>0</v>
          </cell>
          <cell r="AS101">
            <v>0</v>
          </cell>
          <cell r="AT101">
            <v>0</v>
          </cell>
          <cell r="AU101">
            <v>0</v>
          </cell>
          <cell r="AV101">
            <v>0</v>
          </cell>
          <cell r="AW101" t="str">
            <v>Iquique</v>
          </cell>
          <cell r="AX101" t="str">
            <v/>
          </cell>
        </row>
        <row r="102">
          <cell r="E102" t="str">
            <v>65.016.178-5</v>
          </cell>
          <cell r="F102" t="str">
            <v>CON LA ILUMINACIÓN SOLAR ME SIENTO MAS SEGURO</v>
          </cell>
          <cell r="G102" t="str">
            <v>JUNTA VECINAL VILLA PUCHULDIZA</v>
          </cell>
          <cell r="H102" t="str">
            <v>DIRECTIVA ESTÁ POR VENCER</v>
          </cell>
          <cell r="I102" t="str">
            <v>DIRECTIVA VENCE EL MES  8</v>
          </cell>
          <cell r="J102" t="str">
            <v>OK</v>
          </cell>
          <cell r="K102" t="str">
            <v>Iquique</v>
          </cell>
          <cell r="L102" t="str">
            <v>ARMANDO NAVARRO VIDAL</v>
          </cell>
          <cell r="M102" t="str">
            <v>ARMANDO JESUS NAVARRO VIDAL</v>
          </cell>
          <cell r="N102">
            <v>0</v>
          </cell>
          <cell r="O102" t="str">
            <v>NUEVO</v>
          </cell>
          <cell r="P102" t="str">
            <v>SITUACIONAL</v>
          </cell>
          <cell r="Q102" t="str">
            <v>ILUMINACIÓN</v>
          </cell>
          <cell r="R102">
            <v>0</v>
          </cell>
          <cell r="S102" t="str">
            <v>INSTALACION DE LUMINARIAS SOLARES EN EL SECTOR DE LA JUNTA DE VECINOS VILLA PUCHULDIZA</v>
          </cell>
          <cell r="T102">
            <v>0</v>
          </cell>
          <cell r="U102">
            <v>0</v>
          </cell>
          <cell r="V102" t="str">
            <v>JUNTA VECINAL VILLA PUCHULDIZA</v>
          </cell>
          <cell r="W102">
            <v>2014</v>
          </cell>
          <cell r="X102">
            <v>21070683</v>
          </cell>
          <cell r="Y102" t="str">
            <v>ILUMINACIÓN</v>
          </cell>
          <cell r="Z102">
            <v>0</v>
          </cell>
          <cell r="AA102">
            <v>0</v>
          </cell>
          <cell r="AB102">
            <v>0</v>
          </cell>
          <cell r="AC102" t="str">
            <v>NORTE SOLAR LED EIRL</v>
          </cell>
          <cell r="AD102" t="str">
            <v>PATRICIO TRUJILLO SACCO</v>
          </cell>
          <cell r="AE102">
            <v>19460011</v>
          </cell>
          <cell r="AF102" t="str">
            <v>SI</v>
          </cell>
          <cell r="AG102">
            <v>0</v>
          </cell>
          <cell r="AH102">
            <v>0</v>
          </cell>
          <cell r="AI102">
            <v>0</v>
          </cell>
          <cell r="AJ102" t="str">
            <v xml:space="preserve">1.  ADJUNTAR CERTIFICADOS DE ESTUDIOS  DE LA TOTALIDAD DEL EUIPO DE TRABAJO ASÍ COMO SUS CURRICULUMS. 
2. PRESENTA CARRACTERÍSTICAS SIMILARES AL 14, MISMO EQUIPO DE TRABAJO, MISMAS COTIZACIONES, 
3. LISTADO DE BENEFICIARIOS QUE REPRESENTA UN PORCIENTO MUY BAJO DEL TOTAL. </v>
          </cell>
          <cell r="AK102" t="str">
            <v>SITUACIONAL</v>
          </cell>
          <cell r="AL102">
            <v>19929261</v>
          </cell>
          <cell r="AM102">
            <v>0</v>
          </cell>
          <cell r="AN102">
            <v>19929261</v>
          </cell>
          <cell r="AO102" t="str">
            <v>NO ELEGIBLE</v>
          </cell>
          <cell r="AP102">
            <v>0</v>
          </cell>
          <cell r="AQ102">
            <v>0</v>
          </cell>
          <cell r="AR102">
            <v>0</v>
          </cell>
          <cell r="AS102">
            <v>0</v>
          </cell>
          <cell r="AT102">
            <v>0</v>
          </cell>
          <cell r="AU102">
            <v>0</v>
          </cell>
          <cell r="AV102">
            <v>0</v>
          </cell>
          <cell r="AW102" t="str">
            <v>Iquique</v>
          </cell>
          <cell r="AX102" t="str">
            <v/>
          </cell>
        </row>
        <row r="103">
          <cell r="E103" t="str">
            <v>65.116.713-2</v>
          </cell>
          <cell r="F103" t="str">
            <v>CAMARAS DE VIGILANCIA OLIVOS</v>
          </cell>
          <cell r="G103" t="str">
            <v>UNION COMUNAL OLIVOS DEL DESIERTO</v>
          </cell>
          <cell r="H103" t="str">
            <v>DIRECTIVA VIGENTE</v>
          </cell>
          <cell r="I103" t="str">
            <v>OK</v>
          </cell>
          <cell r="J103" t="str">
            <v>OK</v>
          </cell>
          <cell r="K103" t="str">
            <v>Iquique</v>
          </cell>
          <cell r="L103" t="str">
            <v>RAFAEL ARMANDO UBEDA MICHELSEN</v>
          </cell>
          <cell r="M103" t="str">
            <v>RUTH VILCA VILLANUEVA</v>
          </cell>
          <cell r="N103">
            <v>0</v>
          </cell>
          <cell r="O103" t="str">
            <v>NUEVO</v>
          </cell>
          <cell r="P103" t="str">
            <v>SITUACIONAL</v>
          </cell>
          <cell r="Q103" t="str">
            <v>CAMARAS</v>
          </cell>
          <cell r="R103">
            <v>0</v>
          </cell>
          <cell r="S103" t="str">
            <v>INSTALACION DE SISTEMA DE TELEVIGILANCIA VECINAL EN EL SECTOR DE LA UNION COMUNAL OLIVOS DEL DESIERTO</v>
          </cell>
          <cell r="T103" t="str">
            <v>15  CAMARAS</v>
          </cell>
          <cell r="U103">
            <v>0</v>
          </cell>
          <cell r="V103" t="str">
            <v>SIN ADJUDICACIONES EN SEGURIDAD</v>
          </cell>
          <cell r="W103" t="str">
            <v/>
          </cell>
          <cell r="X103" t="str">
            <v/>
          </cell>
          <cell r="Y103" t="str">
            <v/>
          </cell>
          <cell r="Z103">
            <v>0</v>
          </cell>
          <cell r="AA103" t="str">
            <v>NO REGISTRA PROYECTO ANTERIOR</v>
          </cell>
          <cell r="AB103">
            <v>0</v>
          </cell>
          <cell r="AC103" t="str">
            <v>LIDESEM LTDA</v>
          </cell>
          <cell r="AD103" t="str">
            <v>JORGE CELIS ARELLANO</v>
          </cell>
          <cell r="AE103">
            <v>7852500</v>
          </cell>
          <cell r="AF103" t="str">
            <v>SI</v>
          </cell>
          <cell r="AG103" t="str">
            <v>INCOMPLETO</v>
          </cell>
          <cell r="AH103">
            <v>0</v>
          </cell>
          <cell r="AI103">
            <v>0</v>
          </cell>
          <cell r="AJ103" t="str">
            <v xml:space="preserve">1. DE ADJUDICAR DEBE INCORPORAR PANTALLA O MONITOR DE LAS CAMARAS, LA CUAL DEBE QUEDAR EN PROPIEDAD DE LA INSTITUCIÓN.  
</v>
          </cell>
          <cell r="AK103" t="str">
            <v>SITUACIONAL</v>
          </cell>
          <cell r="AL103">
            <v>8000000</v>
          </cell>
          <cell r="AM103">
            <v>8000000</v>
          </cell>
          <cell r="AN103">
            <v>0</v>
          </cell>
          <cell r="AO103" t="str">
            <v>ELEGIBLE</v>
          </cell>
          <cell r="AP103">
            <v>0</v>
          </cell>
          <cell r="AQ103">
            <v>0</v>
          </cell>
          <cell r="AR103">
            <v>8000000</v>
          </cell>
          <cell r="AS103">
            <v>8000000</v>
          </cell>
          <cell r="AT103">
            <v>0</v>
          </cell>
          <cell r="AU103" t="str">
            <v>ADJUDICADO</v>
          </cell>
          <cell r="AV103">
            <v>0</v>
          </cell>
          <cell r="AW103" t="str">
            <v>Iquique</v>
          </cell>
          <cell r="AX103">
            <v>8000000</v>
          </cell>
        </row>
        <row r="104">
          <cell r="E104" t="str">
            <v>56.075.940-1</v>
          </cell>
          <cell r="F104" t="str">
            <v>CAMARAS DE VIGILANCIA SANTA TERESA</v>
          </cell>
          <cell r="G104" t="str">
            <v>JUNTA DE VECINOS SANTA TERESA DE LOS ANDES</v>
          </cell>
          <cell r="H104" t="str">
            <v>DIRECTIVA VIGENTE</v>
          </cell>
          <cell r="I104" t="str">
            <v>OK</v>
          </cell>
          <cell r="J104" t="str">
            <v>OK</v>
          </cell>
          <cell r="K104" t="str">
            <v>Iquique</v>
          </cell>
          <cell r="L104" t="str">
            <v>RAFAEL ARMANDO UBEDA MICHELSEN</v>
          </cell>
          <cell r="M104" t="str">
            <v>RAFAEL ARMANDO UBEDA MICHELSEN</v>
          </cell>
          <cell r="N104">
            <v>0</v>
          </cell>
          <cell r="O104" t="str">
            <v>CONTINUIDAD</v>
          </cell>
          <cell r="P104" t="str">
            <v>SITUACIONAL</v>
          </cell>
          <cell r="Q104" t="str">
            <v>CAMARAS</v>
          </cell>
          <cell r="R104">
            <v>0</v>
          </cell>
          <cell r="S104" t="str">
            <v xml:space="preserve">REDUCIR LOS INDICES DE DELINCUENCIA  A TRAVES DE CAMARAS DE VIGILANCIA </v>
          </cell>
          <cell r="T104">
            <v>0</v>
          </cell>
          <cell r="U104">
            <v>0</v>
          </cell>
          <cell r="V104" t="str">
            <v>CAMARAS SANTA TERESA</v>
          </cell>
          <cell r="W104">
            <v>2015</v>
          </cell>
          <cell r="X104">
            <v>7996500</v>
          </cell>
          <cell r="Y104" t="str">
            <v>CÁMARAS</v>
          </cell>
          <cell r="Z104">
            <v>0</v>
          </cell>
          <cell r="AA104">
            <v>0</v>
          </cell>
          <cell r="AB104">
            <v>0</v>
          </cell>
          <cell r="AC104">
            <v>0</v>
          </cell>
          <cell r="AD104">
            <v>0</v>
          </cell>
          <cell r="AE104">
            <v>0</v>
          </cell>
          <cell r="AF104">
            <v>0</v>
          </cell>
          <cell r="AG104">
            <v>0</v>
          </cell>
          <cell r="AH104">
            <v>0</v>
          </cell>
          <cell r="AI104">
            <v>0</v>
          </cell>
          <cell r="AJ104">
            <v>0</v>
          </cell>
          <cell r="AK104">
            <v>0</v>
          </cell>
          <cell r="AL104">
            <v>0</v>
          </cell>
          <cell r="AM104">
            <v>0</v>
          </cell>
          <cell r="AN104">
            <v>0</v>
          </cell>
          <cell r="AO104" t="str">
            <v>INADMISIBLE</v>
          </cell>
          <cell r="AP104">
            <v>0</v>
          </cell>
          <cell r="AQ104">
            <v>0</v>
          </cell>
          <cell r="AR104">
            <v>0</v>
          </cell>
          <cell r="AS104">
            <v>0</v>
          </cell>
          <cell r="AT104">
            <v>0</v>
          </cell>
          <cell r="AU104">
            <v>0</v>
          </cell>
          <cell r="AV104">
            <v>0</v>
          </cell>
          <cell r="AW104">
            <v>0</v>
          </cell>
          <cell r="AX104" t="str">
            <v/>
          </cell>
        </row>
        <row r="105">
          <cell r="E105" t="str">
            <v>65.402.360-3</v>
          </cell>
          <cell r="F105" t="str">
            <v>LUMINARIAS PAZ Y AMOR</v>
          </cell>
          <cell r="G105" t="str">
            <v>CLUB ADULTO MAYOR PAZ Y AMOR EL MORRO</v>
          </cell>
          <cell r="H105" t="str">
            <v>DIRECTIVA VIGENTE</v>
          </cell>
          <cell r="I105" t="str">
            <v>OK</v>
          </cell>
          <cell r="J105" t="str">
            <v>OK</v>
          </cell>
          <cell r="K105" t="str">
            <v>Iquique</v>
          </cell>
          <cell r="L105" t="str">
            <v>berta angelica araya diaz</v>
          </cell>
          <cell r="M105" t="str">
            <v>BERTA ANGELICA ARAYA DIAZ</v>
          </cell>
          <cell r="N105">
            <v>0</v>
          </cell>
          <cell r="O105" t="str">
            <v>NUEVO</v>
          </cell>
          <cell r="P105" t="str">
            <v>SITUACIONAL</v>
          </cell>
          <cell r="Q105" t="str">
            <v>ILUMINACIÓN</v>
          </cell>
          <cell r="R105">
            <v>0</v>
          </cell>
          <cell r="S105">
            <v>0</v>
          </cell>
          <cell r="T105">
            <v>0</v>
          </cell>
          <cell r="U105">
            <v>0</v>
          </cell>
          <cell r="V105" t="str">
            <v>ALARMAS PARA EL MORRO</v>
          </cell>
          <cell r="W105">
            <v>2016</v>
          </cell>
          <cell r="X105">
            <v>8000000</v>
          </cell>
          <cell r="Y105" t="str">
            <v>ALARMAS</v>
          </cell>
          <cell r="Z105">
            <v>0</v>
          </cell>
          <cell r="AA105">
            <v>0</v>
          </cell>
          <cell r="AB105">
            <v>0</v>
          </cell>
          <cell r="AC105" t="str">
            <v>LINK SUR</v>
          </cell>
          <cell r="AD105" t="str">
            <v>CRISTIAN</v>
          </cell>
          <cell r="AE105">
            <v>19932500</v>
          </cell>
          <cell r="AF105" t="str">
            <v>SI</v>
          </cell>
          <cell r="AG105">
            <v>0</v>
          </cell>
          <cell r="AH105">
            <v>0</v>
          </cell>
          <cell r="AI105">
            <v>0</v>
          </cell>
          <cell r="AJ105" t="str">
            <v xml:space="preserve">1- TODA LA INFORMACION ENTRE LAPGINA 1 A LA 15 MUESTRA LA MISMA QUE EN PROY 55 Y 92, DEBIENDO CONSIDERARA QUE CORRESPONDEN A BARRIOS DE IQUIQUE Y OTRO ALTO HOSPICIO, INCLUSO EL MISMO NUMERO DE BENEFICIARIOS DIRECTOS E INDIRECTOS.LO QUE NOS LLEVA A ENTENDER QUE NO EXISTE UN ESTUDIO DE LA ZONA LA CUAL SE QUIERE INTERVENIR                                                       
2- EN LISTADO DE BENEFICIARIOS INCLUYE A 6 , ADJUNTANDO LISTADO REG DE SOCIOS CON 26                                                                                                                                  
3- LA INFORMACION GENERAL DE LA EMPRESA EJECUTORA ES LA MISMA DEL PROY.55 Y 92                                                                                                                                          
4- LA EMPRESA JUSTIFICA EXPERIENCIA EN OTRAS REGIONES, NO REGISTRA DOMICILIO EN IQUIQUE SINO EN TEMUCO, PODRA RESPONDER POR GARANTIAS
5- LA EMP.MUESTRA LA MISMA JUSTIFICACION QUE EL PROY 55-92, TEXTUAL SE DEBE CONSIDERAR REALIDADES DISTINTAS PARA DIFERENTES ESPECIFICACIONES TECNICAS                                                                                                         6- EL CALCULO LUMINICO NO SE ENCUENTRA FIRMADO POR UN PROFESIONAL, SOLO UN MENBRETE CON 2 PROFESIONALES.                                                                                  
7- NO SE PRESENTAN CV DEL RR.HH PARA JUSTIFICAR ESPERIENCIA.                           </v>
          </cell>
          <cell r="AK105" t="str">
            <v>SITUACIONAL</v>
          </cell>
          <cell r="AL105">
            <v>20000000</v>
          </cell>
          <cell r="AM105">
            <v>0</v>
          </cell>
          <cell r="AN105">
            <v>20000000</v>
          </cell>
          <cell r="AO105" t="str">
            <v>NO ELEGIBLE</v>
          </cell>
          <cell r="AP105">
            <v>0</v>
          </cell>
          <cell r="AQ105">
            <v>0</v>
          </cell>
          <cell r="AR105">
            <v>0</v>
          </cell>
          <cell r="AS105">
            <v>0</v>
          </cell>
          <cell r="AT105">
            <v>0</v>
          </cell>
          <cell r="AU105">
            <v>0</v>
          </cell>
          <cell r="AV105">
            <v>0</v>
          </cell>
          <cell r="AW105" t="str">
            <v>Iquique</v>
          </cell>
          <cell r="AX105" t="str">
            <v/>
          </cell>
        </row>
        <row r="106">
          <cell r="E106" t="str">
            <v>65.083.647-2</v>
          </cell>
          <cell r="F106" t="str">
            <v>LA VILLA ILUMINADA SE SIENTE MÁS SEGURA</v>
          </cell>
          <cell r="G106" t="str">
            <v>JUNTA DE VECINOS N61 VILLA ALTOS DEL PACIFICO</v>
          </cell>
          <cell r="H106" t="str">
            <v>DIRECTIVA VIGENTE</v>
          </cell>
          <cell r="I106" t="str">
            <v>OK</v>
          </cell>
          <cell r="J106" t="str">
            <v>OK</v>
          </cell>
          <cell r="K106" t="str">
            <v>Iquique</v>
          </cell>
          <cell r="L106" t="str">
            <v>Sara del Carmen Pizarro Noel</v>
          </cell>
          <cell r="M106" t="str">
            <v>SARA DEL CARMEN PIZARRO NOEL</v>
          </cell>
          <cell r="N106">
            <v>0</v>
          </cell>
          <cell r="O106" t="str">
            <v>NUEVO</v>
          </cell>
          <cell r="P106" t="str">
            <v>SITUACIONAL</v>
          </cell>
          <cell r="Q106" t="str">
            <v>ILUMINACIÓN</v>
          </cell>
          <cell r="R106">
            <v>0</v>
          </cell>
          <cell r="S106" t="str">
            <v>MEJORAR LA ILUMINACION DEL ENTORNO DE LA JUNTA DE VECINOS N°61 VILLA ALTOS DEL PACIFICO, MEDIANTE LA INSTALACION DE LUMINARIAS FOTOVOLTAICAS SOLARES</v>
          </cell>
          <cell r="T106" t="str">
            <v>10 LUMINARIAS</v>
          </cell>
          <cell r="U106">
            <v>0</v>
          </cell>
          <cell r="V106" t="str">
            <v>SIN ADJUDICACIONES EN SEGURIDAD</v>
          </cell>
          <cell r="W106" t="str">
            <v/>
          </cell>
          <cell r="X106" t="str">
            <v/>
          </cell>
          <cell r="Y106" t="str">
            <v/>
          </cell>
          <cell r="Z106">
            <v>0</v>
          </cell>
          <cell r="AA106" t="str">
            <v>NO REGISTRA PROYECTO ANTERIOR</v>
          </cell>
          <cell r="AB106">
            <v>0</v>
          </cell>
          <cell r="AC106" t="str">
            <v>CHINA LED</v>
          </cell>
          <cell r="AD106" t="str">
            <v>KAIMIN EUGENIO CHIA BEAS</v>
          </cell>
          <cell r="AE106">
            <v>19550000</v>
          </cell>
          <cell r="AF106" t="str">
            <v>SI</v>
          </cell>
          <cell r="AG106" t="str">
            <v>NO</v>
          </cell>
          <cell r="AH106" t="str">
            <v>INSTITUCIÓN</v>
          </cell>
          <cell r="AI106">
            <v>0</v>
          </cell>
          <cell r="AJ106" t="str">
            <v xml:space="preserve">1. LAS FOTOS NO MUESTRAN LA SITUACIÓN REAL DE LA ZONA POR LA QUE TOMAN LA INICIATIVA DE INSTALAR LUMINARIAS. 
2. NO PRESENTA CERTIFICADOS DE LOS PROFESIONALES INVOLUCRADOS. 
3. DEBE AJUSTAR FECHAS DE EJECUCIÓN DEL PROYECTO
4. DE ADJUDICAR, DEBE ADJUNTAR EL CONTRATO ENTRE PRIVADOS QUE INCORPORA EN EL PROYECTO, PERO AJUSTANDO LOS PLAZOS REALES DE EJECUCIÓN, YA QUE EN ESTE CONTRATO SE ENCUENTRA EL COMPROMISO DE MANTENCIÓN.
5. SE OBSERVA QUE EL MONTO SOLICITADO AL GORE NO COINCIDE CON EL VALOR COTIZADO </v>
          </cell>
          <cell r="AK106" t="str">
            <v>SITUACIONAL</v>
          </cell>
          <cell r="AL106">
            <v>19929261</v>
          </cell>
          <cell r="AM106">
            <v>19929261</v>
          </cell>
          <cell r="AN106">
            <v>0</v>
          </cell>
          <cell r="AO106" t="str">
            <v>ELEGIBLE</v>
          </cell>
          <cell r="AP106">
            <v>0</v>
          </cell>
          <cell r="AQ106">
            <v>0</v>
          </cell>
          <cell r="AR106">
            <v>19929261</v>
          </cell>
          <cell r="AS106">
            <v>0</v>
          </cell>
          <cell r="AT106">
            <v>19929261</v>
          </cell>
          <cell r="AU106" t="str">
            <v>NO ADJUDICADO</v>
          </cell>
          <cell r="AV106">
            <v>0</v>
          </cell>
          <cell r="AW106" t="str">
            <v>Iquique</v>
          </cell>
          <cell r="AX106" t="str">
            <v/>
          </cell>
        </row>
        <row r="107">
          <cell r="E107" t="str">
            <v>65.234.790-8</v>
          </cell>
          <cell r="F107" t="str">
            <v>ILUMINANDO EL ENTORNO DE NUESTRO CESFAM CIRUJANO GUZMAN</v>
          </cell>
          <cell r="G107" t="str">
            <v>CONSEJO LOCAL DE SALUD CESFAM CIRUJANO GUZMAN</v>
          </cell>
          <cell r="H107" t="str">
            <v>DIRECTIVA VIGENTE</v>
          </cell>
          <cell r="I107" t="str">
            <v>OK</v>
          </cell>
          <cell r="J107" t="str">
            <v>OK</v>
          </cell>
          <cell r="K107" t="str">
            <v>Iquique</v>
          </cell>
          <cell r="L107" t="str">
            <v>GLADYS OYANADER</v>
          </cell>
          <cell r="M107" t="str">
            <v>GLADYS OYANEDER GONZALES</v>
          </cell>
          <cell r="N107">
            <v>0</v>
          </cell>
          <cell r="O107" t="str">
            <v>NUEVO</v>
          </cell>
          <cell r="P107" t="str">
            <v>SITUACIONAL</v>
          </cell>
          <cell r="Q107" t="str">
            <v>ILUMINACIÓN</v>
          </cell>
          <cell r="R107">
            <v>0</v>
          </cell>
          <cell r="S107" t="str">
            <v>MEJORAR LA ILUMINACION DEL ENTORNO DEL CESFAM CIRUJANO GUZMAN MEDIANTE LA INSTALACION DE LUMINARIAS SOLARES</v>
          </cell>
          <cell r="T107">
            <v>0</v>
          </cell>
          <cell r="U107">
            <v>0</v>
          </cell>
          <cell r="V107" t="str">
            <v>SIN ADJUDICACIONES EN SEGURIDAD</v>
          </cell>
          <cell r="W107" t="str">
            <v/>
          </cell>
          <cell r="X107" t="str">
            <v/>
          </cell>
          <cell r="Y107" t="str">
            <v/>
          </cell>
          <cell r="Z107">
            <v>0</v>
          </cell>
          <cell r="AA107">
            <v>0</v>
          </cell>
          <cell r="AB107">
            <v>0</v>
          </cell>
          <cell r="AC107" t="str">
            <v>PROILED</v>
          </cell>
          <cell r="AD107" t="str">
            <v>JUAN PABLO VIRGILIO</v>
          </cell>
          <cell r="AE107">
            <v>19929261</v>
          </cell>
          <cell r="AF107" t="str">
            <v>SI</v>
          </cell>
          <cell r="AG107">
            <v>0</v>
          </cell>
          <cell r="AH107">
            <v>0</v>
          </cell>
          <cell r="AI107">
            <v>0</v>
          </cell>
          <cell r="AJ107" t="str">
            <v>1. LAS FOTOS NO MUESTRAN LA SITUACIÓN REAL DE LA ZONA POR LA QUE TOMAN LA INICIATIVA DE INSTALAR LUMINARIAS. 
2. NO PRESENTA CERTIFICADOS DE LOS PROFESIONALES INVOLUCRADOS. 
3. NO PRESENTA MAPA DE FACTOR DE RIESGO SEGÚN ANEXO 11. 
4. ESTA ES UNA EMPRESA QUE RADICA EN SANTIAGO. 
5. EN EL ANEXO N°16, MEMORIA TECNICA, SE DESCRIBE A UNA EMPRESA DIFERENTE CON LA CUAL SE SUSCRIBE EL CONTRATO. 
6. DOS DE LAS EMPRESAS COTIZADAS PRESENTAN DIFERENTES RUT Y MISMOS RR.HH.</v>
          </cell>
          <cell r="AK107" t="str">
            <v>SITUACIONAL</v>
          </cell>
          <cell r="AL107">
            <v>19929261</v>
          </cell>
          <cell r="AM107">
            <v>0</v>
          </cell>
          <cell r="AN107">
            <v>19929261</v>
          </cell>
          <cell r="AO107" t="str">
            <v>NO ELEGIBLE</v>
          </cell>
          <cell r="AP107">
            <v>0</v>
          </cell>
          <cell r="AQ107">
            <v>0</v>
          </cell>
          <cell r="AR107">
            <v>0</v>
          </cell>
          <cell r="AS107">
            <v>0</v>
          </cell>
          <cell r="AT107">
            <v>0</v>
          </cell>
          <cell r="AU107">
            <v>0</v>
          </cell>
          <cell r="AV107">
            <v>0</v>
          </cell>
          <cell r="AW107" t="str">
            <v>Iquique</v>
          </cell>
          <cell r="AX107" t="str">
            <v/>
          </cell>
        </row>
        <row r="108">
          <cell r="E108" t="str">
            <v>65.236.980-4</v>
          </cell>
          <cell r="F108" t="str">
            <v>ILUMINAMOS PARA PROTEGER LOS VECINOS DEL SECTOR Y NUESTRA CORPORACIÓN HIJOS DE IQUIQUE</v>
          </cell>
          <cell r="G108" t="str">
            <v>CORPORACION HIJOS DE IQUIQUE</v>
          </cell>
          <cell r="H108" t="str">
            <v>DIRECTIVA ESTÁ POR VENCER</v>
          </cell>
          <cell r="I108" t="str">
            <v>DIRECTIVA VENCE EL MES  8</v>
          </cell>
          <cell r="J108" t="str">
            <v>OK</v>
          </cell>
          <cell r="K108" t="str">
            <v>Iquique</v>
          </cell>
          <cell r="L108" t="str">
            <v>JUANA AMANDA TRONCOSO ROUVE</v>
          </cell>
          <cell r="M108" t="str">
            <v>JUANA AMANDA TRONCOSO ROUVES</v>
          </cell>
          <cell r="N108">
            <v>0</v>
          </cell>
          <cell r="O108" t="str">
            <v>NUEVO</v>
          </cell>
          <cell r="P108" t="str">
            <v>SITUACIONAL</v>
          </cell>
          <cell r="Q108" t="str">
            <v>ILUMINACIÓN</v>
          </cell>
          <cell r="R108">
            <v>0</v>
          </cell>
          <cell r="S108">
            <v>0</v>
          </cell>
          <cell r="T108">
            <v>0</v>
          </cell>
          <cell r="U108">
            <v>0</v>
          </cell>
          <cell r="V108" t="str">
            <v>SIN ADJUDICACIONES EN SEGURIDAD</v>
          </cell>
          <cell r="W108" t="str">
            <v/>
          </cell>
          <cell r="X108" t="str">
            <v/>
          </cell>
          <cell r="Y108" t="str">
            <v/>
          </cell>
          <cell r="Z108">
            <v>0</v>
          </cell>
          <cell r="AA108">
            <v>0</v>
          </cell>
          <cell r="AB108">
            <v>0</v>
          </cell>
          <cell r="AC108" t="str">
            <v>SOLAR AVALOS</v>
          </cell>
          <cell r="AD108" t="str">
            <v>OSCAR ESTAY AVALOS</v>
          </cell>
          <cell r="AE108">
            <v>8800000</v>
          </cell>
          <cell r="AF108" t="str">
            <v>SI</v>
          </cell>
          <cell r="AG108">
            <v>0</v>
          </cell>
          <cell r="AH108">
            <v>0</v>
          </cell>
          <cell r="AI108">
            <v>0</v>
          </cell>
          <cell r="AJ108" t="str">
            <v>1- BENEFICIARIOS 25                                                                                                                          
2- NO PRESENTA CV INSTALADORES                                                                                                
3- CANTIDAD A INSTALAR DE LUMINARIA 4 VERSUS COSTO DEL PROYECTO, ADICIONAL LO QUE CUBRE AL PROPIA ORG, EN APORTE A LA MISMA EMPRESA 1 MILLON POR LAS BASES                                                                                                                             4- NO ADJUNTA CARATS DE COMPROMISOS INSTITUCIONES MENCIONADAS (CARABINEROS-PDI-MUNICIPALIDAD)                                                                                           
5- CALCULO LUMINICO SIN FIRMA DE PROFESIONAL                                                                    
6- NO PRESENTA COTIZACIONES DE OTROS BS O SERV DEL PROYECTO SOLO 1</v>
          </cell>
          <cell r="AK108" t="str">
            <v>SITUACIONAL</v>
          </cell>
          <cell r="AL108">
            <v>9400000</v>
          </cell>
          <cell r="AM108">
            <v>0</v>
          </cell>
          <cell r="AN108">
            <v>9400000</v>
          </cell>
          <cell r="AO108" t="str">
            <v>NO ELEGIBLE</v>
          </cell>
          <cell r="AP108">
            <v>0</v>
          </cell>
          <cell r="AQ108">
            <v>0</v>
          </cell>
          <cell r="AR108">
            <v>0</v>
          </cell>
          <cell r="AS108">
            <v>0</v>
          </cell>
          <cell r="AT108">
            <v>0</v>
          </cell>
          <cell r="AU108">
            <v>0</v>
          </cell>
          <cell r="AV108">
            <v>0</v>
          </cell>
          <cell r="AW108" t="str">
            <v>Iquique</v>
          </cell>
          <cell r="AX108" t="str">
            <v/>
          </cell>
        </row>
        <row r="109">
          <cell r="E109" t="str">
            <v>65.101.307-0</v>
          </cell>
          <cell r="F109" t="str">
            <v>CENTRO CULTURAL ESTELBINA VILLALON UN PASO CONTRA LA DELINCUENCIA</v>
          </cell>
          <cell r="G109" t="str">
            <v>CENTRO CULTURAL SOCIAL Y DEPORTIVO ESTELBINA VILLALON</v>
          </cell>
          <cell r="H109" t="str">
            <v>DIRECTIVA VIGENTE</v>
          </cell>
          <cell r="I109" t="str">
            <v>OK</v>
          </cell>
          <cell r="J109" t="str">
            <v>OK</v>
          </cell>
          <cell r="K109" t="str">
            <v>Iquique</v>
          </cell>
          <cell r="L109" t="str">
            <v>MARIA ELIZABETH RAMOS VARGAS</v>
          </cell>
          <cell r="M109" t="str">
            <v xml:space="preserve">MARIA ELIZABETH RAMOS VARGAS </v>
          </cell>
          <cell r="N109">
            <v>0</v>
          </cell>
          <cell r="O109" t="str">
            <v>NUEVO</v>
          </cell>
          <cell r="P109" t="str">
            <v>SITUACIONAL</v>
          </cell>
          <cell r="Q109" t="str">
            <v>ALARMAS</v>
          </cell>
          <cell r="R109">
            <v>0</v>
          </cell>
          <cell r="S109" t="str">
            <v xml:space="preserve">HERRAMIENTA QUE SIRVE PARA LA SEGURIDAD E INTERACCIÓN ENTRE LOS VECINOS </v>
          </cell>
          <cell r="T109">
            <v>0</v>
          </cell>
          <cell r="U109">
            <v>0</v>
          </cell>
          <cell r="V109" t="str">
            <v>SIN ADJUDICACIONES EN SEGURIDAD</v>
          </cell>
          <cell r="W109" t="str">
            <v/>
          </cell>
          <cell r="X109" t="str">
            <v/>
          </cell>
          <cell r="Y109" t="str">
            <v/>
          </cell>
          <cell r="Z109">
            <v>0</v>
          </cell>
          <cell r="AA109">
            <v>0</v>
          </cell>
          <cell r="AB109">
            <v>0</v>
          </cell>
          <cell r="AC109" t="str">
            <v>AUTOMATA</v>
          </cell>
          <cell r="AD109" t="str">
            <v>RONALD VELOSO VERGARA</v>
          </cell>
          <cell r="AE109">
            <v>7900000</v>
          </cell>
          <cell r="AF109" t="str">
            <v>SI</v>
          </cell>
          <cell r="AG109">
            <v>0</v>
          </cell>
          <cell r="AH109">
            <v>0</v>
          </cell>
          <cell r="AI109">
            <v>0</v>
          </cell>
          <cell r="AJ109">
            <v>0</v>
          </cell>
          <cell r="AK109">
            <v>0</v>
          </cell>
          <cell r="AL109">
            <v>0</v>
          </cell>
          <cell r="AM109">
            <v>0</v>
          </cell>
          <cell r="AN109">
            <v>0</v>
          </cell>
          <cell r="AO109" t="str">
            <v>INADMISIBLE</v>
          </cell>
          <cell r="AP109">
            <v>0</v>
          </cell>
          <cell r="AQ109">
            <v>0</v>
          </cell>
          <cell r="AR109">
            <v>0</v>
          </cell>
          <cell r="AS109">
            <v>0</v>
          </cell>
          <cell r="AT109">
            <v>0</v>
          </cell>
          <cell r="AU109">
            <v>0</v>
          </cell>
          <cell r="AV109">
            <v>0</v>
          </cell>
          <cell r="AW109">
            <v>0</v>
          </cell>
          <cell r="AX109" t="str">
            <v/>
          </cell>
        </row>
        <row r="110">
          <cell r="E110" t="str">
            <v>73.889.200-3</v>
          </cell>
          <cell r="F110" t="str">
            <v>ILUMINANDO LOS AZAHARES</v>
          </cell>
          <cell r="G110" t="str">
            <v>CLUB ADULTO MAYOR LOS AZAHARES DE PICA</v>
          </cell>
          <cell r="H110" t="str">
            <v>DIRECTIVA VIGENTE</v>
          </cell>
          <cell r="I110" t="str">
            <v>OK</v>
          </cell>
          <cell r="J110" t="str">
            <v>OK</v>
          </cell>
          <cell r="K110" t="str">
            <v>Tamarugal</v>
          </cell>
          <cell r="L110" t="str">
            <v>Isabel María Leguía Castro</v>
          </cell>
          <cell r="M110" t="str">
            <v>ISABEL MARIA LEGUIA CASTRO</v>
          </cell>
          <cell r="N110">
            <v>0</v>
          </cell>
          <cell r="O110" t="str">
            <v>NUEVO</v>
          </cell>
          <cell r="P110" t="str">
            <v>SITUACIONAL</v>
          </cell>
          <cell r="Q110" t="str">
            <v>ILUMINACIÓN</v>
          </cell>
          <cell r="R110">
            <v>0</v>
          </cell>
          <cell r="S110" t="str">
            <v>DESARROLLO E INSTALACION DE UN SISTEMA DE ILUMINACION SOLAR EN LOS ALREDEDORES DE LA PLAZA 18 DE SEPTIEMBRE EN PICA</v>
          </cell>
          <cell r="T110" t="str">
            <v>10 LUMINARIAS</v>
          </cell>
          <cell r="U110">
            <v>0</v>
          </cell>
          <cell r="V110" t="str">
            <v>SIN ADJUDICACIONES EN SEGURIDAD</v>
          </cell>
          <cell r="W110" t="str">
            <v/>
          </cell>
          <cell r="X110" t="str">
            <v/>
          </cell>
          <cell r="Y110" t="str">
            <v/>
          </cell>
          <cell r="Z110">
            <v>0</v>
          </cell>
          <cell r="AA110" t="str">
            <v>NO REGISTRA PROYECTO ANTERIOR</v>
          </cell>
          <cell r="AB110">
            <v>0</v>
          </cell>
          <cell r="AC110" t="str">
            <v>PROILED</v>
          </cell>
          <cell r="AD110" t="str">
            <v>JUAN PABLO VIRGILIO</v>
          </cell>
          <cell r="AE110">
            <v>18000000</v>
          </cell>
          <cell r="AF110" t="str">
            <v>SI</v>
          </cell>
          <cell r="AG110">
            <v>0</v>
          </cell>
          <cell r="AH110">
            <v>0</v>
          </cell>
          <cell r="AI110">
            <v>0</v>
          </cell>
          <cell r="AJ110" t="str">
            <v>1. ADJUNTAR CERTIFICADOS DE ESTUDIOS DEL EQUIPO DE TRABAJO  QUE JUSTIFIQUEN COMPETENCIAS PARA LA EJECUCIÓN DE ESTE PROYECTO. 
2. LA EMPRESA EJECUTORA SE REPITE EN EL 108 , 111 Y 103. ADJUNTAR LA TOTALIDAD DE LOS CURRICULUMS DEL EQUIPO DE TRABAJO. 
3. SE REBAJA EL MONTO DEL ADMINISTRATIVO CONTABLE POR $300.000, YA QUE SE REPITE EN MAS DE 1 INICIATIVA N°102, 103, 108 Y 111
4. SE REBAJA EN EL ITEM DE DIFUSIÓN "SERVICIO DE COCTEL" DE $500.000 A $250.000</v>
          </cell>
          <cell r="AK110" t="str">
            <v>SITUACIONAL</v>
          </cell>
          <cell r="AL110">
            <v>18930000</v>
          </cell>
          <cell r="AM110">
            <v>18380000</v>
          </cell>
          <cell r="AN110">
            <v>550000</v>
          </cell>
          <cell r="AO110" t="str">
            <v>ELEGIBLE</v>
          </cell>
          <cell r="AP110">
            <v>0</v>
          </cell>
          <cell r="AQ110">
            <v>0</v>
          </cell>
          <cell r="AR110">
            <v>18380000</v>
          </cell>
          <cell r="AS110">
            <v>10000000</v>
          </cell>
          <cell r="AT110">
            <v>18380000</v>
          </cell>
          <cell r="AU110" t="str">
            <v>ADJUDICADO</v>
          </cell>
          <cell r="AV110">
            <v>0</v>
          </cell>
          <cell r="AW110" t="str">
            <v>Tamarugal</v>
          </cell>
          <cell r="AX110">
            <v>10000000</v>
          </cell>
        </row>
        <row r="111">
          <cell r="E111" t="str">
            <v>65.032.696-2</v>
          </cell>
          <cell r="F111" t="str">
            <v>ILUMINACIÓN Y SEGURIDAD PARA RESBALADERO</v>
          </cell>
          <cell r="G111" t="str">
            <v>JUNTA DE VECINOS RESBALADERO</v>
          </cell>
          <cell r="H111" t="str">
            <v>DIRECTIVA VIGENTE</v>
          </cell>
          <cell r="I111" t="str">
            <v>OK</v>
          </cell>
          <cell r="J111" t="str">
            <v>OK</v>
          </cell>
          <cell r="K111" t="str">
            <v>Tamarugal</v>
          </cell>
          <cell r="L111" t="str">
            <v>DENNIS MANUEL FARIAS TAPIA</v>
          </cell>
          <cell r="M111" t="str">
            <v>DENNIS MANUEL FARIAS TAPIA</v>
          </cell>
          <cell r="N111">
            <v>0</v>
          </cell>
          <cell r="O111" t="str">
            <v>NUEVO</v>
          </cell>
          <cell r="P111" t="str">
            <v>SITUACIONAL</v>
          </cell>
          <cell r="Q111" t="str">
            <v>ILUMINACIÓN</v>
          </cell>
          <cell r="R111">
            <v>0</v>
          </cell>
          <cell r="S111" t="str">
            <v>DESARROLLO E INSTALACION DE UN SISTEMA DE ILUMINACION SOLAR EN LOS ALREDEDORES DE LA COCHA RESBALADERO</v>
          </cell>
          <cell r="T111" t="str">
            <v>10 LUMINARIAS</v>
          </cell>
          <cell r="U111">
            <v>0</v>
          </cell>
          <cell r="V111" t="str">
            <v>SIN ADJUDICACIONES EN SEGURIDAD</v>
          </cell>
          <cell r="W111" t="str">
            <v/>
          </cell>
          <cell r="X111" t="str">
            <v/>
          </cell>
          <cell r="Y111" t="str">
            <v/>
          </cell>
          <cell r="Z111">
            <v>0</v>
          </cell>
          <cell r="AA111" t="str">
            <v>NO REGISTRA PROYECTO ANTERIOR</v>
          </cell>
          <cell r="AB111">
            <v>0</v>
          </cell>
          <cell r="AC111" t="str">
            <v>PROILED</v>
          </cell>
          <cell r="AD111" t="str">
            <v>JUAN PABLO VIRGILIO</v>
          </cell>
          <cell r="AE111">
            <v>18000000</v>
          </cell>
          <cell r="AF111" t="str">
            <v>SI</v>
          </cell>
          <cell r="AG111">
            <v>0</v>
          </cell>
          <cell r="AH111">
            <v>0</v>
          </cell>
          <cell r="AI111">
            <v>0</v>
          </cell>
          <cell r="AJ111" t="str">
            <v>1. ADJUNTAR CERTIFICADOS DE ESTUDIOS DEL EQUIPO DE TRABAJO  QUE JUSTIFIQUEN COMPETENCIAS PARA LA EJECUCIÓN DE ESTE PROYECTO. 
2. LA EMPRESA EJECUTORA SE REPITE EN EL 108 , 111 Y 102 . ADJUNTAR LA TOTALIDAD DE LOS CURRICULUMS DEL EQUIPO DE TRABAJO. 
3. SE REBAJA EL MONTO DEL ADMINISTRATIVO CONTABLE POR $300.000, YA QUE SE REPITE EN MAS DE 1 INICIATIVA N°102, 103, 108 Y 111, DEBE CAMBIAR AL COORDINADOR CONTABLE POR REPETIRSE EN OTRA INICIATIVA.
4. SE REBAJA EN EL ITEM DE DIFUSIÓN "SERVICIO DE COCTEL" DE $500.000 A $250.000</v>
          </cell>
          <cell r="AK111" t="str">
            <v>SITUACIONAL</v>
          </cell>
          <cell r="AL111">
            <v>19060000</v>
          </cell>
          <cell r="AM111">
            <v>18380000</v>
          </cell>
          <cell r="AN111">
            <v>680000</v>
          </cell>
          <cell r="AO111" t="str">
            <v>ELEGIBLE</v>
          </cell>
          <cell r="AP111">
            <v>0</v>
          </cell>
          <cell r="AQ111">
            <v>0</v>
          </cell>
          <cell r="AR111">
            <v>18380000</v>
          </cell>
          <cell r="AS111">
            <v>10000000</v>
          </cell>
          <cell r="AT111">
            <v>18380000</v>
          </cell>
          <cell r="AU111" t="str">
            <v>ADJUDICADO</v>
          </cell>
          <cell r="AV111">
            <v>0</v>
          </cell>
          <cell r="AW111" t="str">
            <v>Tamarugal</v>
          </cell>
          <cell r="AX111">
            <v>10000000</v>
          </cell>
        </row>
        <row r="112">
          <cell r="E112" t="str">
            <v>74.758.400-1</v>
          </cell>
          <cell r="F112" t="str">
            <v>ILUMINEMOS LA SEGURIDAD DE LA JUNTA DE VECINOS PLAYA BRAVA N°14</v>
          </cell>
          <cell r="G112" t="str">
            <v>JUNTA DE VECINOS N 14 PLAYA BRAVA IQUIQUE</v>
          </cell>
          <cell r="H112" t="str">
            <v>DIRECTIVA VIGENTE</v>
          </cell>
          <cell r="I112" t="str">
            <v>OK</v>
          </cell>
          <cell r="J112" t="str">
            <v>OK</v>
          </cell>
          <cell r="K112" t="str">
            <v>Iquique</v>
          </cell>
          <cell r="L112" t="str">
            <v>Norma Gomez Vergara</v>
          </cell>
          <cell r="M112" t="str">
            <v xml:space="preserve">NORMA MIRIAM GOMEZ VERGARA </v>
          </cell>
          <cell r="N112">
            <v>0</v>
          </cell>
          <cell r="O112" t="str">
            <v>NUEVO</v>
          </cell>
          <cell r="P112" t="str">
            <v>SITUACIONAL</v>
          </cell>
          <cell r="Q112" t="str">
            <v>ILUMINACIÓN</v>
          </cell>
          <cell r="R112">
            <v>0</v>
          </cell>
          <cell r="S112">
            <v>0</v>
          </cell>
          <cell r="T112">
            <v>0</v>
          </cell>
          <cell r="U112">
            <v>0</v>
          </cell>
          <cell r="V112" t="str">
            <v>SIN ADJUDICACIONES EN SEGURIDAD</v>
          </cell>
          <cell r="W112" t="str">
            <v/>
          </cell>
          <cell r="X112" t="str">
            <v/>
          </cell>
          <cell r="Y112" t="str">
            <v/>
          </cell>
          <cell r="Z112">
            <v>0</v>
          </cell>
          <cell r="AA112">
            <v>0</v>
          </cell>
          <cell r="AB112">
            <v>0</v>
          </cell>
          <cell r="AC112" t="str">
            <v>PROILED</v>
          </cell>
          <cell r="AD112" t="str">
            <v>JUAN PABLO VIRGILIO</v>
          </cell>
          <cell r="AE112">
            <v>19060000</v>
          </cell>
          <cell r="AF112" t="str">
            <v>SI</v>
          </cell>
          <cell r="AG112">
            <v>0</v>
          </cell>
          <cell r="AH112">
            <v>0</v>
          </cell>
          <cell r="AI112">
            <v>0</v>
          </cell>
          <cell r="AJ112" t="str">
            <v>1- EMPRESA FIGURA EN LOS SGTES PROYECTOS N°104-105-113-114-115         
2- EN CADA UNO DE ESTOS NO PRESENTA CV DE LOS INSTALADORES                                
3- SOLO PRESENTA CV DE SU EMPRESA                                                                                            
4- DEBE MODIFICAR FECHA DE INICIO                                                                                                   
5- EL ADM CONTABLE DEBE CORREGIR EL VALOR MENSUAL DE 300.000 A 50.000                                                                                                                                                             
6- EL PROYECTO CONTEMPLA 6 MESES PERO INDICA EN C.GANTT 8 MESES                                                                                                                                                               
7- EL CALCULO LUMINICO NO PRESENTA FIRMA DEL PROFESIONAL                                                
8- EL ADM CONTABLE PARTICIPA DE LOS SGTES PROYECTOS 104 Y 115</v>
          </cell>
          <cell r="AK112" t="str">
            <v>SITUACIONAL</v>
          </cell>
          <cell r="AL112">
            <v>19890000</v>
          </cell>
          <cell r="AM112">
            <v>0</v>
          </cell>
          <cell r="AN112">
            <v>19890000</v>
          </cell>
          <cell r="AO112" t="str">
            <v>NO ELEGIBLE</v>
          </cell>
          <cell r="AP112">
            <v>0</v>
          </cell>
          <cell r="AQ112">
            <v>0</v>
          </cell>
          <cell r="AR112">
            <v>0</v>
          </cell>
          <cell r="AS112">
            <v>0</v>
          </cell>
          <cell r="AT112">
            <v>0</v>
          </cell>
          <cell r="AU112">
            <v>0</v>
          </cell>
          <cell r="AV112">
            <v>0</v>
          </cell>
          <cell r="AW112" t="str">
            <v>Iquique</v>
          </cell>
          <cell r="AX112" t="str">
            <v/>
          </cell>
        </row>
        <row r="113">
          <cell r="E113" t="str">
            <v>65.561.310-2</v>
          </cell>
          <cell r="F113" t="str">
            <v>ILUMINACIÓN Y SEGURIDAD PARA LOS POBLADORES</v>
          </cell>
          <cell r="G113" t="str">
            <v>JUNTA VECINAL N44 CARIQUIMA</v>
          </cell>
          <cell r="H113" t="str">
            <v>DIRECTIVA ESTÁ POR VENCER</v>
          </cell>
          <cell r="I113" t="str">
            <v>DIRECTIVA VENCE EL MES  6</v>
          </cell>
          <cell r="J113" t="str">
            <v>OK</v>
          </cell>
          <cell r="K113" t="str">
            <v>Iquique</v>
          </cell>
          <cell r="L113" t="str">
            <v>JOSE FELIX VARGAS MONTOYA</v>
          </cell>
          <cell r="M113" t="str">
            <v xml:space="preserve">JOSE FELIX VARGAS MONTOYA </v>
          </cell>
          <cell r="N113">
            <v>0</v>
          </cell>
          <cell r="O113" t="str">
            <v>NUEVO</v>
          </cell>
          <cell r="P113" t="str">
            <v>SITUACIONAL</v>
          </cell>
          <cell r="Q113" t="str">
            <v>ILUMINACIÓN</v>
          </cell>
          <cell r="R113">
            <v>0</v>
          </cell>
          <cell r="S113">
            <v>0</v>
          </cell>
          <cell r="T113">
            <v>0</v>
          </cell>
          <cell r="U113">
            <v>0</v>
          </cell>
          <cell r="V113" t="str">
            <v>SIN ADJUDICACIONES EN SEGURIDAD</v>
          </cell>
          <cell r="W113" t="str">
            <v/>
          </cell>
          <cell r="X113" t="str">
            <v/>
          </cell>
          <cell r="Y113" t="str">
            <v/>
          </cell>
          <cell r="Z113">
            <v>0</v>
          </cell>
          <cell r="AA113">
            <v>0</v>
          </cell>
          <cell r="AB113">
            <v>0</v>
          </cell>
          <cell r="AC113" t="str">
            <v>PROILED</v>
          </cell>
          <cell r="AD113">
            <v>0</v>
          </cell>
          <cell r="AE113">
            <v>18930000</v>
          </cell>
          <cell r="AF113" t="str">
            <v>SI</v>
          </cell>
          <cell r="AG113">
            <v>0</v>
          </cell>
          <cell r="AH113">
            <v>0</v>
          </cell>
          <cell r="AI113">
            <v>0</v>
          </cell>
          <cell r="AJ113" t="str">
            <v>1- EMPRESA FIGURA EN LOS SGTES PROYECTOS N°104-105-113-114-115         
2- EN CADA UNO DE ESTOS NO PRESENTA CV DE LOS INSTALADORES                                 
3- SOLO PRESENTA CV DE SU EMPRESA                                                                                           
4- DEBE MODIFICAR FECHA DE INICIO                                                                                                    
5- EL ADM CONTABLE DEBE CORREGIR EL VALOR MENSUAL DE $300.000 A $50.000                                                                                                                                                                  
6- AUNQUE LAS FOTOS SALGAN OSCURAS POR LA REALIDAD DEL ENTORNO, DEBERIA INDICAR A UBICACION DE LA FOTOGRAFIA PARA PODER COMPROBAR LA INFORMACION                                                                                                                                                        7- EL CALCULO LUMINICO NO PRESENTA FIRMA DEL PROFESIONAL                                        
8- EL ADM CONTABLE PARTICIPA DEL PROYECTO 105-104-113-115-114</v>
          </cell>
          <cell r="AK113" t="str">
            <v>SITUACIONAL</v>
          </cell>
          <cell r="AL113">
            <v>18930000</v>
          </cell>
          <cell r="AM113">
            <v>0</v>
          </cell>
          <cell r="AN113">
            <v>18930000</v>
          </cell>
          <cell r="AO113" t="str">
            <v>NO ELEGIBLE</v>
          </cell>
          <cell r="AP113">
            <v>0</v>
          </cell>
          <cell r="AQ113">
            <v>0</v>
          </cell>
          <cell r="AR113">
            <v>0</v>
          </cell>
          <cell r="AS113">
            <v>0</v>
          </cell>
          <cell r="AT113">
            <v>0</v>
          </cell>
          <cell r="AU113">
            <v>0</v>
          </cell>
          <cell r="AV113">
            <v>0</v>
          </cell>
          <cell r="AW113" t="str">
            <v>Iquique</v>
          </cell>
          <cell r="AX113" t="str">
            <v/>
          </cell>
        </row>
        <row r="114">
          <cell r="E114" t="str">
            <v>56.073.930-3</v>
          </cell>
          <cell r="F114" t="str">
            <v>MEJOR SEGURIDAD PARA NUESTRA JUNTA</v>
          </cell>
          <cell r="G114" t="str">
            <v>JUNTA DE VECINOS 18 DE SEPTIEMBRE</v>
          </cell>
          <cell r="H114" t="str">
            <v>DIRECTIVA ESTÁ POR VENCER</v>
          </cell>
          <cell r="I114" t="str">
            <v>DIRECTIVA VENCE EL MES  11</v>
          </cell>
          <cell r="J114" t="str">
            <v>OK</v>
          </cell>
          <cell r="K114" t="str">
            <v>Tamarugal</v>
          </cell>
          <cell r="L114" t="str">
            <v>MARA NOLFA CAYO CHAMACA</v>
          </cell>
          <cell r="M114" t="str">
            <v xml:space="preserve">MARA NOLFA CAYO CHAMACA </v>
          </cell>
          <cell r="N114">
            <v>0</v>
          </cell>
          <cell r="O114" t="str">
            <v>NUEVO</v>
          </cell>
          <cell r="P114" t="str">
            <v>SITUACIONAL</v>
          </cell>
          <cell r="Q114" t="str">
            <v>ALARMAS</v>
          </cell>
          <cell r="R114">
            <v>0</v>
          </cell>
          <cell r="S114" t="str">
            <v>INSTALACION DE UN SISTEMA DE ALARMAS COMUNITARIAS EN EL SECTOR DE LA JUNTA DE VECINOS 18 DE SEPTIEMBRE</v>
          </cell>
          <cell r="T114" t="str">
            <v>25 ALARMAS</v>
          </cell>
          <cell r="U114">
            <v>0</v>
          </cell>
          <cell r="V114" t="str">
            <v>SIN ADJUDICACIONES EN SEGURIDAD</v>
          </cell>
          <cell r="W114" t="str">
            <v/>
          </cell>
          <cell r="X114" t="str">
            <v/>
          </cell>
          <cell r="Y114" t="str">
            <v/>
          </cell>
          <cell r="Z114">
            <v>0</v>
          </cell>
          <cell r="AA114" t="str">
            <v>NO REGISTRA PROYECTO ANTERIOR</v>
          </cell>
          <cell r="AB114">
            <v>0</v>
          </cell>
          <cell r="AC114" t="str">
            <v>PROILED</v>
          </cell>
          <cell r="AD114" t="str">
            <v>JUAN PABLO VIRGILIO</v>
          </cell>
          <cell r="AE114">
            <v>8000000</v>
          </cell>
          <cell r="AF114" t="str">
            <v>NO</v>
          </cell>
          <cell r="AG114">
            <v>0</v>
          </cell>
          <cell r="AH114">
            <v>0</v>
          </cell>
          <cell r="AI114">
            <v>0</v>
          </cell>
          <cell r="AJ114" t="str">
            <v xml:space="preserve">1- DEBE CAMBIAR AL COORDINADOR CONTABLE POR REPETIRSE EN OTRA INICIATIVA.                                                                                                                        
2- DEBERA MODIFICAR FECHA DE INICIO                                                                                               
3- EL PROYECTO DURA 6 MESES, EL ADM.COBRA 300,000 X UN MES DEBERA MODIFCICAR EL VALOR MENSUAL  DE 300000 A 50000                                                                                                                             
4- NO PRESENTA CARTA DE COMPROMISO DE LAS INSTITUCIONES QUE NOMBRE (CARABINEROS DE PICA-SEGURIDAD MUNICIPALIDAD DE PICA)                                                 
5- NO DECLARA NI PRESENTA AL EQUIPO INSTALADOR O CERTIFICADO PARA ESTO NO ADJUNTANDO CV O CARTAS DE COMPROMISO, SOLO PRESENTA DOC DE LOS VECINOS QUE COLABORAN                                                                                                                                 6- EN CARTA GANTT EL DESARROLLO DEL PROYECTO SOLO CONSIDERA 4 MESES Y NO 6                                                                                                                                                                     
7- EN TODOS LOS PROYECTOS DE PROILED PRESENTA DOS COTIZACIONES PARA DIFUSION UNA POR LIENZO Y OTRA POR COCTEL, LO QUE SIGNIFICA MISMOS PROOVEEDORES DE SERVICIOS.
8. DE ADJUDICAR DEBE INGRESAR LAS COTIZACIONES DE LA INVERSIÓN, SEGÚN LO ACORDADO POR LA COMISIÓN DE ADMISIBILIDAD, AL MOMENTO PREVIO A LA FIRMA DE CONVENIO.
</v>
          </cell>
          <cell r="AK114" t="str">
            <v>SITUACIONAL</v>
          </cell>
          <cell r="AL114">
            <v>8000000</v>
          </cell>
          <cell r="AM114">
            <v>8000000</v>
          </cell>
          <cell r="AN114">
            <v>0</v>
          </cell>
          <cell r="AO114" t="str">
            <v>ELEGIBLE</v>
          </cell>
          <cell r="AP114">
            <v>0</v>
          </cell>
          <cell r="AQ114">
            <v>0</v>
          </cell>
          <cell r="AR114">
            <v>8000000</v>
          </cell>
          <cell r="AS114">
            <v>0</v>
          </cell>
          <cell r="AT114">
            <v>8000000</v>
          </cell>
          <cell r="AU114" t="str">
            <v>NO ADJUDICADO</v>
          </cell>
          <cell r="AV114">
            <v>0</v>
          </cell>
          <cell r="AW114" t="str">
            <v>Tamarugal</v>
          </cell>
          <cell r="AX114" t="str">
            <v/>
          </cell>
        </row>
        <row r="115">
          <cell r="E115" t="str">
            <v>75.355.800-4</v>
          </cell>
          <cell r="F115" t="str">
            <v>UNIDOS PARA LA SEGURIDAD JUNTA DE VECINOS LOS NARANJOS</v>
          </cell>
          <cell r="G115" t="str">
            <v>JUNTA DE VECINOS LOS NARANJOS</v>
          </cell>
          <cell r="H115" t="str">
            <v>DIRECTIVA VIGENTE</v>
          </cell>
          <cell r="I115" t="str">
            <v>OK</v>
          </cell>
          <cell r="J115" t="str">
            <v>OK</v>
          </cell>
          <cell r="K115" t="str">
            <v>Tamarugal</v>
          </cell>
          <cell r="L115" t="str">
            <v>VICTOR MARIO BARREDA CAUTIN</v>
          </cell>
          <cell r="M115" t="str">
            <v>VICTOR BARREDA CAUTIN</v>
          </cell>
          <cell r="N115">
            <v>0</v>
          </cell>
          <cell r="O115" t="str">
            <v>NUEVO</v>
          </cell>
          <cell r="P115" t="str">
            <v>SITUACIONAL</v>
          </cell>
          <cell r="Q115" t="str">
            <v>ALARMAS</v>
          </cell>
          <cell r="R115">
            <v>0</v>
          </cell>
          <cell r="S115">
            <v>0</v>
          </cell>
          <cell r="T115">
            <v>0</v>
          </cell>
          <cell r="U115">
            <v>0</v>
          </cell>
          <cell r="V115" t="str">
            <v>SIN ADJUDICACIONES EN SEGURIDAD</v>
          </cell>
          <cell r="W115" t="str">
            <v/>
          </cell>
          <cell r="X115" t="str">
            <v/>
          </cell>
          <cell r="Y115" t="str">
            <v/>
          </cell>
          <cell r="Z115">
            <v>0</v>
          </cell>
          <cell r="AA115">
            <v>0</v>
          </cell>
          <cell r="AB115">
            <v>0</v>
          </cell>
          <cell r="AC115" t="str">
            <v>PROILED</v>
          </cell>
          <cell r="AD115" t="str">
            <v>JUAN PABLO VIRGILIO</v>
          </cell>
          <cell r="AE115">
            <v>8000000</v>
          </cell>
          <cell r="AF115" t="str">
            <v>NO</v>
          </cell>
          <cell r="AG115">
            <v>0</v>
          </cell>
          <cell r="AH115">
            <v>0</v>
          </cell>
          <cell r="AI115">
            <v>0</v>
          </cell>
          <cell r="AJ115" t="str">
            <v>1- EL ADM.CONTABLE APARECE EN OTROS PROYECTO  DONDE FIGURE LA EMPRESA PROILED     106-107                                                                                                                              
2- DEBERA MODIFICAR TIEMPOS DE EJECUCION DICE 6 PERO NOMBRA SOLO 2                                                                                               
3- EL PROYECTO DURA 6 MESES, EL ADM.COBRA 300,000 X UN MES DEBERA MODIFCICAR EL VALOR MENSUAL  DE 300000 A 50000                                                                                                                              
4- NO PRESENTA CARTA DE COMPROMISO DE LAS INSTITUCIONES QUE NOMBRE (CARABINEROS DE PICA-SEGURIDAD MUNICIPALIDAD DE PICA)                                                
5- NO DECLARA NI PRESENTA AL EQUIPO INSTALADOR O CERTIFICADO PARA ESTO NO ADJUNTANDO CV O CARTAS DE COMPROMISO, SOLO PRESENTA DOC DE LOS VECINOS QUE COLABORAN                                                                                                                                    6- CANTIDAD DE BENEFICIARIOS DIRECTO 1200 LUEGO SOLO DISTINGUE A 75                           
7- EN TODOS LOS PROYECTOS DE PROILED PRESENTA DOS COTIZACIONES PARA DIFUSION UNA POR LIENZO Y OTRA POR COCTEL, LO QUE SIGNIFICA MISMOS PROOVEEDORES DE SERVICIOS.
8. DE ADJUDICAR DEBE INGRESAR LAS COTIZACIONES DE LA INVERSIÓN, SEGÚN LO ACORDADO POR LA COMISIÓN DE ADMISIBILIDAD, AL MOMENTO PREVIO A LA FIRMA DE CONVENIO.</v>
          </cell>
          <cell r="AK115" t="str">
            <v>SITUACIONAL</v>
          </cell>
          <cell r="AL115">
            <v>8000000</v>
          </cell>
          <cell r="AM115">
            <v>0</v>
          </cell>
          <cell r="AN115">
            <v>8000000</v>
          </cell>
          <cell r="AO115" t="str">
            <v>NO ELEGIBLE</v>
          </cell>
          <cell r="AP115">
            <v>0</v>
          </cell>
          <cell r="AQ115">
            <v>0</v>
          </cell>
          <cell r="AR115">
            <v>0</v>
          </cell>
          <cell r="AS115">
            <v>0</v>
          </cell>
          <cell r="AT115">
            <v>0</v>
          </cell>
          <cell r="AU115">
            <v>0</v>
          </cell>
          <cell r="AV115">
            <v>0</v>
          </cell>
          <cell r="AW115" t="str">
            <v>Tamarugal</v>
          </cell>
          <cell r="AX115" t="str">
            <v/>
          </cell>
        </row>
        <row r="116">
          <cell r="E116" t="str">
            <v>65.423.820-0</v>
          </cell>
          <cell r="F116" t="str">
            <v>ILUMINACIÓN SOLAR PARA CONDOMINIO SOCIAL OASIS DE ALTO MOLLE</v>
          </cell>
          <cell r="G116" t="str">
            <v>CONDOMINIO OASIS DE ALTO MOLLE</v>
          </cell>
          <cell r="H116" t="str">
            <v>DIRECTIVA VIGENTE</v>
          </cell>
          <cell r="I116" t="str">
            <v>OK</v>
          </cell>
          <cell r="J116" t="str">
            <v>OK</v>
          </cell>
          <cell r="K116" t="str">
            <v>Iquique</v>
          </cell>
          <cell r="L116" t="str">
            <v>Patricia Angelica Rojas Ramos</v>
          </cell>
          <cell r="M116" t="str">
            <v>PATRICIA ANGELICA ROJAS RAMOS</v>
          </cell>
          <cell r="N116">
            <v>0</v>
          </cell>
          <cell r="O116" t="str">
            <v>NUEVO</v>
          </cell>
          <cell r="P116" t="str">
            <v>SITUACIONAL</v>
          </cell>
          <cell r="Q116" t="str">
            <v>ILUMINACIÓN</v>
          </cell>
          <cell r="R116">
            <v>0</v>
          </cell>
          <cell r="S116" t="str">
            <v>SE INSTALARAN LUMINARIAS SOLARES DE PANEL FOTOVOLTAICO LED, PARA FORTALECER LA SEGURIDAD INTERNA DEL CONDOMINIO OASIS DE ALTO MOLLE</v>
          </cell>
          <cell r="T116" t="str">
            <v>12 LUMINARIAS</v>
          </cell>
          <cell r="U116">
            <v>0</v>
          </cell>
          <cell r="V116" t="str">
            <v>SIN ADJUDICACIONES EN SEGURIDAD</v>
          </cell>
          <cell r="W116" t="str">
            <v/>
          </cell>
          <cell r="X116" t="str">
            <v/>
          </cell>
          <cell r="Y116" t="str">
            <v/>
          </cell>
          <cell r="Z116">
            <v>0</v>
          </cell>
          <cell r="AA116" t="str">
            <v>NO REGISTRA PROYECTO ANTERIOR</v>
          </cell>
          <cell r="AB116">
            <v>0</v>
          </cell>
          <cell r="AC116" t="str">
            <v>PROILED</v>
          </cell>
          <cell r="AD116" t="str">
            <v>JUAN PABLO VIRGILIO</v>
          </cell>
          <cell r="AE116">
            <v>18000000</v>
          </cell>
          <cell r="AF116" t="str">
            <v>SI</v>
          </cell>
          <cell r="AG116">
            <v>0</v>
          </cell>
          <cell r="AH116">
            <v>0</v>
          </cell>
          <cell r="AI116">
            <v>0</v>
          </cell>
          <cell r="AJ116" t="str">
            <v>1. PRESENTAR LOS CURRICULUMS DEL EQUIPO DE TRABAJO FIRMADOS JUNTO A SUS CERTIFICADOS DE ESTUDIOS. 
2. ADJUNTAR FOTOS  REFERENCIALES DEL LUGAR QUE JUSTIFIQUE LA INSTALACIÓN DE LUMINARIAS. 
3. SE REBAJA EL MONTO DEL ADMINISTRATIVO CONTABLE POR $300.000, YA QUE SE REPITE EN MAS DE 1 INICIATIVA N°102, 103, 108 Y 111, DEBE CAMBIAR AL COORDINADOR CONTABLE POR REPETIRSE EN OTRA INICIATIVA.
4. SE REBAJA EN EL ITEM DE DIFUSIÓN "SERVICIO DE COCTEL" DE $500.000 A $250.000</v>
          </cell>
          <cell r="AK116" t="str">
            <v>SITUACIONAL</v>
          </cell>
          <cell r="AL116">
            <v>18930000</v>
          </cell>
          <cell r="AM116">
            <v>18380000</v>
          </cell>
          <cell r="AN116">
            <v>550000</v>
          </cell>
          <cell r="AO116" t="str">
            <v>ELEGIBLE</v>
          </cell>
          <cell r="AP116">
            <v>0</v>
          </cell>
          <cell r="AQ116">
            <v>0</v>
          </cell>
          <cell r="AR116">
            <v>18380000</v>
          </cell>
          <cell r="AS116">
            <v>0</v>
          </cell>
          <cell r="AT116">
            <v>18380000</v>
          </cell>
          <cell r="AU116" t="str">
            <v>NO ADJUDICADO</v>
          </cell>
          <cell r="AV116">
            <v>0</v>
          </cell>
          <cell r="AW116" t="str">
            <v>Iquique</v>
          </cell>
          <cell r="AX116" t="str">
            <v/>
          </cell>
        </row>
        <row r="117">
          <cell r="E117" t="str">
            <v>74.816.600-9</v>
          </cell>
          <cell r="F117" t="str">
            <v>SEGURIDAD PARA EL ADULTO MAYOR</v>
          </cell>
          <cell r="G117" t="str">
            <v>CENTRO SOCIAL DEL ADULTO MAYOR GERMAN RIVEROS</v>
          </cell>
          <cell r="H117" t="str">
            <v>DIRECTIVA VIGENTE</v>
          </cell>
          <cell r="I117" t="str">
            <v>OK</v>
          </cell>
          <cell r="J117" t="str">
            <v>OK</v>
          </cell>
          <cell r="K117" t="str">
            <v>Tamarugal</v>
          </cell>
          <cell r="L117" t="str">
            <v>DANIEL ANTONIO SALAZAR PALAPE</v>
          </cell>
          <cell r="M117" t="str">
            <v>DANIEL SALAZAR PALAPE</v>
          </cell>
          <cell r="N117">
            <v>0</v>
          </cell>
          <cell r="O117" t="str">
            <v>NUEVO</v>
          </cell>
          <cell r="P117" t="str">
            <v>SITUACIONAL</v>
          </cell>
          <cell r="Q117" t="str">
            <v>ALARMAS</v>
          </cell>
          <cell r="R117">
            <v>0</v>
          </cell>
          <cell r="S117" t="str">
            <v>INSTALACION DE UN SISTEMA DE ALARMAS SOLARES COMUNITARIAS UBICADAS ESTRATEGICAMENTE EN LAS CASAS DEL CENTRO SOCIAL DEL ADULTO MAYOR GERMAN RIVEROS</v>
          </cell>
          <cell r="T117" t="str">
            <v>25 ALARMAS</v>
          </cell>
          <cell r="U117">
            <v>0</v>
          </cell>
          <cell r="V117" t="str">
            <v>SIN ADJUDICACIONES EN SEGURIDAD</v>
          </cell>
          <cell r="W117" t="str">
            <v/>
          </cell>
          <cell r="X117" t="str">
            <v/>
          </cell>
          <cell r="Y117" t="str">
            <v/>
          </cell>
          <cell r="Z117">
            <v>0</v>
          </cell>
          <cell r="AA117" t="str">
            <v>NO REGISTRA PROYECTO ANTERIOR</v>
          </cell>
          <cell r="AB117">
            <v>0</v>
          </cell>
          <cell r="AC117" t="str">
            <v>PROILED</v>
          </cell>
          <cell r="AD117" t="str">
            <v>JUAN PABLO VIRGILIO</v>
          </cell>
          <cell r="AE117">
            <v>8000000</v>
          </cell>
          <cell r="AF117" t="str">
            <v>NO</v>
          </cell>
          <cell r="AG117">
            <v>0</v>
          </cell>
          <cell r="AH117">
            <v>0</v>
          </cell>
          <cell r="AI117">
            <v>0</v>
          </cell>
          <cell r="AJ117" t="str">
            <v>1. PRESENTAR CURRICULUMS FIRMADOS DEL EQUIPO DE TRABAJO ASÍ COMO CERTIFICADOS QUE LOS RESPALDEN. 
2. AJUSTAR MONTO SOLICITADO AL GORE ANEXO 1 AL MÁXIMO PERMITIDO EN ESTA CATEGORÍA.  
3. NO DEJA EVIDENCIA DEL EQUIPO QUE INSTALARÁ LAS ALARMAS PARA UNA CORRECTA EJECUCIÓN DEL PROYECTO. 
4. DEBE CAMBIAR AL COORDINADOR CONTABLE POR REPETIRSE EN OTRA INICIATIVA.
5. DE ADJUDICAR DEBE INGRESAR LAS COTIZACIONES DE LA INVERSIÓN, SEGÚN LO ACORDADO POR LA COMISIÓN DE ADMISIBILIDAD, AL MOMENTO PREVIO A LA FIRMA DE CONVENIO.</v>
          </cell>
          <cell r="AK117" t="str">
            <v>SITUACIONAL</v>
          </cell>
          <cell r="AL117">
            <v>8000000</v>
          </cell>
          <cell r="AM117">
            <v>8000000</v>
          </cell>
          <cell r="AN117">
            <v>0</v>
          </cell>
          <cell r="AO117" t="str">
            <v>ELEGIBLE</v>
          </cell>
          <cell r="AP117">
            <v>0</v>
          </cell>
          <cell r="AQ117">
            <v>0</v>
          </cell>
          <cell r="AR117">
            <v>8000000</v>
          </cell>
          <cell r="AS117">
            <v>0</v>
          </cell>
          <cell r="AT117">
            <v>8000000</v>
          </cell>
          <cell r="AU117" t="str">
            <v>NO ADJUDICADO</v>
          </cell>
          <cell r="AV117">
            <v>0</v>
          </cell>
          <cell r="AW117" t="str">
            <v>Tamarugal</v>
          </cell>
          <cell r="AX117" t="str">
            <v/>
          </cell>
        </row>
        <row r="118">
          <cell r="E118" t="str">
            <v>65.758.150-k</v>
          </cell>
          <cell r="F118" t="str">
            <v>ILUMINANDO NUESTRO ATARDECER</v>
          </cell>
          <cell r="G118" t="str">
            <v>CLUB ADULTO MAYOR ATARDECERES DE PICA</v>
          </cell>
          <cell r="H118" t="str">
            <v>DIRECTIVA VIGENTE</v>
          </cell>
          <cell r="I118" t="str">
            <v>OK</v>
          </cell>
          <cell r="J118" t="str">
            <v>OK</v>
          </cell>
          <cell r="K118" t="str">
            <v>Tamarugal</v>
          </cell>
          <cell r="L118" t="str">
            <v>JOSE GUILLERMO GARRIDO GUAJARDO</v>
          </cell>
          <cell r="M118" t="str">
            <v xml:space="preserve">JOSE GUILLERMO GARRIDO GUAJARDO </v>
          </cell>
          <cell r="N118">
            <v>0</v>
          </cell>
          <cell r="O118" t="str">
            <v>NUEVO</v>
          </cell>
          <cell r="P118" t="str">
            <v>SITUACIONAL</v>
          </cell>
          <cell r="Q118" t="str">
            <v>ILUMINACIÓN</v>
          </cell>
          <cell r="R118">
            <v>0</v>
          </cell>
          <cell r="S118" t="str">
            <v>INSTALACION DE UN SISTEMA DE ALARMAS SOLARES COMUNITARIAS UBICADAS ESTRATEGICAMENTE EN LAS CASAS DEL CLUB DE ADULTO MAYOR ATARDECERES DE PICA</v>
          </cell>
          <cell r="T118" t="str">
            <v>10 ALARMAS</v>
          </cell>
          <cell r="U118">
            <v>0</v>
          </cell>
          <cell r="V118" t="str">
            <v>SIN ADJUDICACIONES EN SEGURIDAD</v>
          </cell>
          <cell r="W118" t="str">
            <v/>
          </cell>
          <cell r="X118" t="str">
            <v/>
          </cell>
          <cell r="Y118" t="str">
            <v/>
          </cell>
          <cell r="Z118">
            <v>0</v>
          </cell>
          <cell r="AA118" t="str">
            <v>NO REGISTRA PROYECTO ANTERIOR</v>
          </cell>
          <cell r="AB118">
            <v>0</v>
          </cell>
          <cell r="AC118" t="str">
            <v>PROILED</v>
          </cell>
          <cell r="AD118" t="str">
            <v>JUAN PABLO VIRGILIO</v>
          </cell>
          <cell r="AE118">
            <v>19060000</v>
          </cell>
          <cell r="AF118" t="str">
            <v>SI</v>
          </cell>
          <cell r="AG118">
            <v>0</v>
          </cell>
          <cell r="AH118">
            <v>0</v>
          </cell>
          <cell r="AI118">
            <v>0</v>
          </cell>
          <cell r="AJ118" t="str">
            <v>1- NO SE PRESENTAN LOS CV DEL RR.HH QUE HARAN LAS INSTALACIONES, SOLO DEL ADM CONTABLE 
2- EL CALCULO DE LIMINOSIDAD NO SE ENCUENTRA FIRMADO POR UN PROFESIONAL DEL AREA 
3- DEBE CAMBIAR AL COORDINADOR CONTABLE POR REPETIRSE EN OTRA INICIATIVA.</v>
          </cell>
          <cell r="AK118" t="str">
            <v>SITUACIONAL</v>
          </cell>
          <cell r="AL118">
            <v>19060000</v>
          </cell>
          <cell r="AM118">
            <v>19060000</v>
          </cell>
          <cell r="AN118">
            <v>0</v>
          </cell>
          <cell r="AO118" t="str">
            <v>ELEGIBLE</v>
          </cell>
          <cell r="AP118">
            <v>0</v>
          </cell>
          <cell r="AQ118">
            <v>0</v>
          </cell>
          <cell r="AR118">
            <v>19060000</v>
          </cell>
          <cell r="AS118">
            <v>10000000</v>
          </cell>
          <cell r="AT118">
            <v>19060000</v>
          </cell>
          <cell r="AU118" t="str">
            <v>ADJUDICADO</v>
          </cell>
          <cell r="AV118">
            <v>0</v>
          </cell>
          <cell r="AW118" t="str">
            <v>Tamarugal</v>
          </cell>
          <cell r="AX118">
            <v>10000000</v>
          </cell>
        </row>
        <row r="119">
          <cell r="E119" t="str">
            <v>65.067.667-k</v>
          </cell>
          <cell r="F119" t="str">
            <v>ILUMINACIÓN Y SEGURIDAD PARA INDEPENDENCIA</v>
          </cell>
          <cell r="G119" t="str">
            <v>CENTRO CULTURAL,SOCIAL Y DEPORTIVO INDEPENDENCIA</v>
          </cell>
          <cell r="H119" t="str">
            <v>DIRECTIVA VIGENTE</v>
          </cell>
          <cell r="I119" t="str">
            <v>OK</v>
          </cell>
          <cell r="J119" t="str">
            <v>OK</v>
          </cell>
          <cell r="K119" t="str">
            <v>Iquique</v>
          </cell>
          <cell r="L119" t="str">
            <v>Robinson Javier Contreras Alvarez</v>
          </cell>
          <cell r="M119" t="str">
            <v>ROBINSON JAVIER CONTRERAS ALVAREZ</v>
          </cell>
          <cell r="N119">
            <v>0</v>
          </cell>
          <cell r="O119" t="str">
            <v>NUEVO</v>
          </cell>
          <cell r="P119" t="str">
            <v>SITUACIONAL</v>
          </cell>
          <cell r="Q119" t="str">
            <v>ILUMINACIÓN</v>
          </cell>
          <cell r="R119">
            <v>0</v>
          </cell>
          <cell r="S119" t="str">
            <v>INSTALACION DE SISTEMA DE LUMINARIAS FOTOVOLAICAS INTEGRADO EN EL SECTOR DONDE SE ENCUENTRA UBICADO EL CENTRO CULTURAL SOCIAL Y DEPORTIVO INDEPENDENCIA</v>
          </cell>
          <cell r="T119" t="str">
            <v>12 LUMINARIAS</v>
          </cell>
          <cell r="U119">
            <v>0</v>
          </cell>
          <cell r="V119" t="str">
            <v>SIN ADJUDICACIONES EN SEGURIDAD</v>
          </cell>
          <cell r="W119" t="str">
            <v/>
          </cell>
          <cell r="X119" t="str">
            <v/>
          </cell>
          <cell r="Y119" t="str">
            <v/>
          </cell>
          <cell r="Z119">
            <v>0</v>
          </cell>
          <cell r="AA119" t="str">
            <v>NO REGISTRA PROYECTO ANTERIOR</v>
          </cell>
          <cell r="AB119">
            <v>0</v>
          </cell>
          <cell r="AC119" t="str">
            <v>PROILED</v>
          </cell>
          <cell r="AD119" t="str">
            <v>JUAN PABLO VIRGILIO</v>
          </cell>
          <cell r="AE119">
            <v>18000000</v>
          </cell>
          <cell r="AF119" t="str">
            <v>SI</v>
          </cell>
          <cell r="AG119">
            <v>0</v>
          </cell>
          <cell r="AH119">
            <v>0</v>
          </cell>
          <cell r="AI119">
            <v>0</v>
          </cell>
          <cell r="AJ119" t="str">
            <v>1. ADJUNTAR CERTIFICADOS DE ESTUDIOS DEL EQUIPO DE TRABAJO  QUE JUSTIFIQUEN COMPETENCIAS PARA LA EJECUCIÓN DE ESTE PROYECTO. 
2. LA EMPRESA EJECUTORA SE REPITE EN EL 108. ADJUNTAR LA TOTALIDAD DE LOS CURRICULUMS DEL EQUIPO DE TRABAJO. 
3. SE REBAJA EL MONTO DEL ADMINISTRATIVO CONTABLE POR $300.000, YA QUE SE REPITE EN MAS DE 1 INICIATIVA N°102, 103, 108 Y 111, DEBE CAMBIAR AL COORDINADOR CONTABLE POR REPETIRSE EN OTRA INICIATIVA.
4. SE REBAJA EN EL ITEM DE DIFUSIÓN "SERVICIO DE COCTEL" DE $500.000 A $250.000</v>
          </cell>
          <cell r="AK119" t="str">
            <v>SITUACIONAL</v>
          </cell>
          <cell r="AL119">
            <v>18930000</v>
          </cell>
          <cell r="AM119">
            <v>18380000</v>
          </cell>
          <cell r="AN119">
            <v>550000</v>
          </cell>
          <cell r="AO119" t="str">
            <v>ELEGIBLE</v>
          </cell>
          <cell r="AP119">
            <v>0</v>
          </cell>
          <cell r="AQ119">
            <v>0</v>
          </cell>
          <cell r="AR119">
            <v>18380000</v>
          </cell>
          <cell r="AS119">
            <v>0</v>
          </cell>
          <cell r="AT119">
            <v>18380000</v>
          </cell>
          <cell r="AU119" t="str">
            <v>NO ADJUDICADO</v>
          </cell>
          <cell r="AV119">
            <v>0</v>
          </cell>
          <cell r="AW119" t="str">
            <v>Iquique</v>
          </cell>
          <cell r="AX119" t="str">
            <v/>
          </cell>
        </row>
        <row r="120">
          <cell r="E120" t="str">
            <v>75.684.200-5</v>
          </cell>
          <cell r="F120" t="str">
            <v>PROTEGIENDO E ILUMINANDO EL CLUB 1° DE MAYO</v>
          </cell>
          <cell r="G120" t="str">
            <v>CLUB SOCIAL Y DEPORTIVO 1º DE MAYO</v>
          </cell>
          <cell r="H120" t="str">
            <v>DIRECTIVA VIGENTE</v>
          </cell>
          <cell r="I120" t="str">
            <v>OK</v>
          </cell>
          <cell r="J120" t="str">
            <v>OK</v>
          </cell>
          <cell r="K120" t="str">
            <v>Tamarugal</v>
          </cell>
          <cell r="L120" t="str">
            <v>LUIS PINTO MOLINA</v>
          </cell>
          <cell r="M120" t="str">
            <v>LUIS PINTO MOLINA</v>
          </cell>
          <cell r="N120">
            <v>0</v>
          </cell>
          <cell r="O120" t="str">
            <v>NUEVO</v>
          </cell>
          <cell r="P120" t="str">
            <v>SITUACIONAL</v>
          </cell>
          <cell r="Q120" t="str">
            <v>ILUMINACIÓN</v>
          </cell>
          <cell r="R120">
            <v>0</v>
          </cell>
          <cell r="S120" t="str">
            <v>INSTALACION DE SISTEMA DE LUMINARIAS FOTOVOLAICAS INTEGRADO EN EL SECTOR DONDE SE ENCUENTRA UBICADO EL CLUB DEPORTIVO Y SOCIAL PRIMERO DE MAYO</v>
          </cell>
          <cell r="T120" t="str">
            <v>10 LUMINARIAS</v>
          </cell>
          <cell r="U120">
            <v>0</v>
          </cell>
          <cell r="V120" t="str">
            <v>SIN ADJUDICACIONES EN SEGURIDAD</v>
          </cell>
          <cell r="W120" t="str">
            <v/>
          </cell>
          <cell r="X120" t="str">
            <v/>
          </cell>
          <cell r="Y120" t="str">
            <v/>
          </cell>
          <cell r="Z120">
            <v>0</v>
          </cell>
          <cell r="AA120" t="str">
            <v>NO REGISTRA PROYECTO ANTERIOR</v>
          </cell>
          <cell r="AB120">
            <v>0</v>
          </cell>
          <cell r="AC120" t="str">
            <v>PROILED</v>
          </cell>
          <cell r="AD120" t="str">
            <v>JUAN PABLO VIRGILIO</v>
          </cell>
          <cell r="AE120">
            <v>0</v>
          </cell>
          <cell r="AF120" t="str">
            <v>SI</v>
          </cell>
          <cell r="AG120">
            <v>0</v>
          </cell>
          <cell r="AH120">
            <v>0</v>
          </cell>
          <cell r="AI120">
            <v>0</v>
          </cell>
          <cell r="AJ120" t="str">
            <v>1. ADJUNTAR CARTAS DE COMPROMISO DEL EQUIPO EJECUTOR ASI COMO CURRICULUMS Y CERTIFICADOS QUE RESPALDEN COMPETENCIAS  PARA IMPLEMENTAR EL PROYECTO. 
2. DEBE CAMBIAR AL COORDINADOR CONTABLE POR REPETIRSE EN OTRA INICIATIVA.</v>
          </cell>
          <cell r="AK120" t="str">
            <v>SITUACIONAL</v>
          </cell>
          <cell r="AL120">
            <v>19060000</v>
          </cell>
          <cell r="AM120">
            <v>19060000</v>
          </cell>
          <cell r="AN120">
            <v>0</v>
          </cell>
          <cell r="AO120" t="str">
            <v>ELEGIBLE</v>
          </cell>
          <cell r="AP120">
            <v>0</v>
          </cell>
          <cell r="AQ120">
            <v>0</v>
          </cell>
          <cell r="AR120">
            <v>19060000</v>
          </cell>
          <cell r="AS120">
            <v>10000000</v>
          </cell>
          <cell r="AT120">
            <v>19060000</v>
          </cell>
          <cell r="AU120" t="str">
            <v>ADJUDICADO</v>
          </cell>
          <cell r="AV120">
            <v>0</v>
          </cell>
          <cell r="AW120" t="str">
            <v>Tamarugal</v>
          </cell>
          <cell r="AX120">
            <v>10000000</v>
          </cell>
        </row>
        <row r="121">
          <cell r="E121" t="str">
            <v>73.515.200-9</v>
          </cell>
          <cell r="F121" t="str">
            <v>UNIDOS POR LA SEGURIDAD DE PICA</v>
          </cell>
          <cell r="G121" t="str">
            <v>ASOCIACION DE PROPIETARIOS AGRICOLAS SECTOR RESBALADERO, LA BANDA Y ANIMAS</v>
          </cell>
          <cell r="H121" t="str">
            <v>DIRECTIVA ESTÁ POR VENCER</v>
          </cell>
          <cell r="I121" t="str">
            <v>DIRECTIVA VENCE EL MES  4</v>
          </cell>
          <cell r="J121" t="str">
            <v>OK</v>
          </cell>
          <cell r="K121" t="str">
            <v>Tamarugal</v>
          </cell>
          <cell r="L121" t="str">
            <v>EDUARDO FLORENTINO ARROYO OLCAY</v>
          </cell>
          <cell r="M121" t="str">
            <v>EDUARDO FLORENTINO ARROYO OLCAY</v>
          </cell>
          <cell r="N121">
            <v>0</v>
          </cell>
          <cell r="O121" t="str">
            <v>NUEVO</v>
          </cell>
          <cell r="P121" t="str">
            <v>SITUACIONAL</v>
          </cell>
          <cell r="Q121" t="str">
            <v>ILUMINACIÓN</v>
          </cell>
          <cell r="R121">
            <v>0</v>
          </cell>
          <cell r="S121">
            <v>0</v>
          </cell>
          <cell r="T121">
            <v>0</v>
          </cell>
          <cell r="U121">
            <v>0</v>
          </cell>
          <cell r="V121" t="str">
            <v>SIN ADJUDICACIONES EN SEGURIDAD</v>
          </cell>
          <cell r="W121" t="str">
            <v/>
          </cell>
          <cell r="X121" t="str">
            <v/>
          </cell>
          <cell r="Y121" t="str">
            <v/>
          </cell>
          <cell r="Z121">
            <v>0</v>
          </cell>
          <cell r="AA121">
            <v>0</v>
          </cell>
          <cell r="AB121">
            <v>0</v>
          </cell>
          <cell r="AC121" t="str">
            <v>PROILED</v>
          </cell>
          <cell r="AD121" t="str">
            <v>JUAN PABLO VIRGILIO</v>
          </cell>
          <cell r="AE121">
            <v>19060000</v>
          </cell>
          <cell r="AF121" t="str">
            <v>SI</v>
          </cell>
          <cell r="AG121">
            <v>0</v>
          </cell>
          <cell r="AH121">
            <v>0</v>
          </cell>
          <cell r="AI121">
            <v>0</v>
          </cell>
          <cell r="AJ121" t="str">
            <v>1- EMPRESA FIGURA EN LOS SGTES PROYECTOS N°104-105-113-114-115         
2- EN CADA UNO DE ESTOS NO PRESENTA CV DE LOS INSTALADORES                                 
3- SOLO PRESENTA CV DE SU EMPRESA                                                                                           
4- DEBE MODIFICAR FECHA DE INICIO                                                                                                    
5- EL ADM CONTABLE DEBE CORREGIR EL VALOR MENSUAL DE $300.000 A 450.000 
6- EL PROYECTO CONTEMPLA 6 MESES PERO INDICA EN C.GANTT 8 MESES                                                                                                                                                                
7- EL CALCULO LUMINICO NO PRESENTA FIRMA DEL PROFESIONAL                                                              
8- EL ADM .CONTABLE PARTICIPA EN LOS SGTES PROYECTOS N°104-105-113-114-115</v>
          </cell>
          <cell r="AK121" t="str">
            <v>SITUACIONAL</v>
          </cell>
          <cell r="AL121">
            <v>19060000</v>
          </cell>
          <cell r="AM121">
            <v>0</v>
          </cell>
          <cell r="AN121">
            <v>19060000</v>
          </cell>
          <cell r="AO121" t="str">
            <v>NO ELEGIBLE</v>
          </cell>
          <cell r="AP121">
            <v>0</v>
          </cell>
          <cell r="AQ121">
            <v>0</v>
          </cell>
          <cell r="AR121">
            <v>0</v>
          </cell>
          <cell r="AS121">
            <v>0</v>
          </cell>
          <cell r="AT121">
            <v>0</v>
          </cell>
          <cell r="AU121">
            <v>0</v>
          </cell>
          <cell r="AV121">
            <v>0</v>
          </cell>
          <cell r="AW121" t="str">
            <v>Tamarugal</v>
          </cell>
          <cell r="AX121" t="str">
            <v/>
          </cell>
        </row>
        <row r="122">
          <cell r="E122" t="str">
            <v>65.104.149-k</v>
          </cell>
          <cell r="F122" t="str">
            <v>PROTEGIENDO LAS AGUAS DE CHINTAGUAY</v>
          </cell>
          <cell r="G122" t="str">
            <v>ASOCIACION DE PROPIETARIOS AGRICOLAS DEL ROL DE REGANTES DE LAS VERTIENTES DE CHINTAGUAY</v>
          </cell>
          <cell r="H122" t="str">
            <v>DIRECTIVA VIGENTE</v>
          </cell>
          <cell r="I122" t="str">
            <v>OK</v>
          </cell>
          <cell r="J122" t="str">
            <v>OK</v>
          </cell>
          <cell r="K122" t="str">
            <v>Tamarugal</v>
          </cell>
          <cell r="L122" t="str">
            <v>ORLANDO EDDY TELLO LEIVA</v>
          </cell>
          <cell r="M122" t="str">
            <v>ORLANDO TELLO LEIVA</v>
          </cell>
          <cell r="N122">
            <v>0</v>
          </cell>
          <cell r="O122" t="str">
            <v>NUEVO</v>
          </cell>
          <cell r="P122" t="str">
            <v>SITUACIONAL</v>
          </cell>
          <cell r="Q122" t="str">
            <v>ILUMINACIÓN</v>
          </cell>
          <cell r="R122">
            <v>0</v>
          </cell>
          <cell r="S122">
            <v>0</v>
          </cell>
          <cell r="T122">
            <v>0</v>
          </cell>
          <cell r="U122">
            <v>0</v>
          </cell>
          <cell r="V122" t="str">
            <v>SIN ADJUDICACIONES EN SEGURIDAD</v>
          </cell>
          <cell r="W122" t="str">
            <v/>
          </cell>
          <cell r="X122" t="str">
            <v/>
          </cell>
          <cell r="Y122" t="str">
            <v/>
          </cell>
          <cell r="Z122">
            <v>0</v>
          </cell>
          <cell r="AA122">
            <v>0</v>
          </cell>
          <cell r="AB122">
            <v>0</v>
          </cell>
          <cell r="AC122" t="str">
            <v>PROILED</v>
          </cell>
          <cell r="AD122" t="str">
            <v>JUAN PABLO VIRGILIO</v>
          </cell>
          <cell r="AE122">
            <v>19060000</v>
          </cell>
          <cell r="AF122" t="str">
            <v>SI</v>
          </cell>
          <cell r="AG122">
            <v>0</v>
          </cell>
          <cell r="AH122" t="str">
            <v>INSTITUCIÓN</v>
          </cell>
          <cell r="AI122">
            <v>0</v>
          </cell>
          <cell r="AJ122" t="str">
            <v>1- EMPRESA FIGURA EN LOS SGTES PROYECTOS N°104-105-113-114-115         
2- EN CADA UNO DE ESTOS NO PRESENTA CV DE LOS INSTALADORES                                 
3- SOLO PRESENTA CV DE SU EMPRESA                                                                                            
4- PLAZO DE EJECUCION 6 MESES, SIN EMBARGO EN LAS FECHAS INDICA SOLO OCTU Y NOV, ADEMAS EN C.GANTT FIGURAN 9 MESES                                                                                                  
5- EL ADM CONTABLE DEBE CORREGIR EL VALOR MENSUAL DE $300.000 A $50.000 
6- EL PROYECTO CONTEMPLA 6 MESES PERO INDICA EN C.GANTT 8 MESES                                                                                                                                                                
7- EL CALCULO LUMINICO NO PRESENTA FIRMA DEL PROFESIONAL                                                              
8- EL ADM .CONTABLE PARTICIPA EN LOS SGTES PROYECTOS N°104-105-113-114-115</v>
          </cell>
          <cell r="AK122" t="str">
            <v>SITUACIONAL</v>
          </cell>
          <cell r="AL122">
            <v>19060000</v>
          </cell>
          <cell r="AM122">
            <v>0</v>
          </cell>
          <cell r="AN122">
            <v>19060000</v>
          </cell>
          <cell r="AO122" t="str">
            <v>NO ELEGIBLE</v>
          </cell>
          <cell r="AP122">
            <v>0</v>
          </cell>
          <cell r="AQ122">
            <v>0</v>
          </cell>
          <cell r="AR122">
            <v>0</v>
          </cell>
          <cell r="AS122">
            <v>0</v>
          </cell>
          <cell r="AT122">
            <v>0</v>
          </cell>
          <cell r="AU122">
            <v>0</v>
          </cell>
          <cell r="AV122">
            <v>0</v>
          </cell>
          <cell r="AW122" t="str">
            <v>Tamarugal</v>
          </cell>
          <cell r="AX122" t="str">
            <v/>
          </cell>
        </row>
        <row r="123">
          <cell r="E123" t="str">
            <v>72.270.200-k</v>
          </cell>
          <cell r="F123" t="str">
            <v>ILUMINANDO MI COMUNA</v>
          </cell>
          <cell r="G123" t="str">
            <v>UNION COMUNAL DE JUNTAS DE VECINOS PICA</v>
          </cell>
          <cell r="H123" t="str">
            <v>DIRECTIVA VIGENTE</v>
          </cell>
          <cell r="I123" t="str">
            <v>OK</v>
          </cell>
          <cell r="J123" t="str">
            <v>OK</v>
          </cell>
          <cell r="K123" t="str">
            <v>Tamarugal</v>
          </cell>
          <cell r="L123" t="str">
            <v>RODRIGO FERNANDO VARGAS BRIONES</v>
          </cell>
          <cell r="M123" t="str">
            <v>VICTOR BARREDA CAUTIN</v>
          </cell>
          <cell r="N123">
            <v>0</v>
          </cell>
          <cell r="O123" t="str">
            <v>NUEVO</v>
          </cell>
          <cell r="P123" t="str">
            <v>SITUACIONAL</v>
          </cell>
          <cell r="Q123" t="str">
            <v>ILUMINACIÓN</v>
          </cell>
          <cell r="R123">
            <v>0</v>
          </cell>
          <cell r="S123">
            <v>0</v>
          </cell>
          <cell r="T123">
            <v>0</v>
          </cell>
          <cell r="U123">
            <v>0</v>
          </cell>
          <cell r="V123" t="str">
            <v>SIN ADJUDICACIONES EN SEGURIDAD</v>
          </cell>
          <cell r="W123" t="str">
            <v/>
          </cell>
          <cell r="X123" t="str">
            <v/>
          </cell>
          <cell r="Y123" t="str">
            <v/>
          </cell>
          <cell r="Z123">
            <v>0</v>
          </cell>
          <cell r="AA123">
            <v>0</v>
          </cell>
          <cell r="AB123">
            <v>0</v>
          </cell>
          <cell r="AC123" t="str">
            <v>PROILED</v>
          </cell>
          <cell r="AD123" t="str">
            <v>JUAN PABLO VIRGILIO</v>
          </cell>
          <cell r="AE123">
            <v>19060000</v>
          </cell>
          <cell r="AF123" t="str">
            <v>SI</v>
          </cell>
          <cell r="AG123">
            <v>0</v>
          </cell>
          <cell r="AH123" t="str">
            <v>MUNIPALIDAD</v>
          </cell>
          <cell r="AI123">
            <v>0</v>
          </cell>
          <cell r="AJ123" t="str">
            <v>1-EMPRESA FIGURA EN LOS STGTAS PROYECTOS N°104-105-113-114-115         
2-EN CADA UNO DE ESTOS NO PRESENTA CV DE LOS INSTALADORES                                 
3- SOLO PRESENTA CV DE SU EMPRESA                                                                                            
4- PLAZO DE EJECUCION 6 MESES, SIN EMBARGO EN LAS FECHAS INDICA SOLO DOS MESES, ADEMAS EN C.GANTT FIGURAN 8 MESES                                                                                                  
5-EL ADM CONTABLE DEBE CORREGIR EL VALOR MENSUAL DE 300.000 A 50.000                                                                                                                                                    
6-EL PROYECTO CONTEMPLA 6 MESES PERO INDICA EN C.GANTT 8 MESES                                                                                                                                                                
7-EL CALCULO LUMINICO NO PRESENTA FIRMA DEL PROFESIONAL                                                              
8- EL ADM .CONTABLE PARTICIPA EN LOS STGTAS PROYECTOS N°104-105-113-114-115</v>
          </cell>
          <cell r="AK123" t="str">
            <v>SITUACIONAL</v>
          </cell>
          <cell r="AL123">
            <v>19060000</v>
          </cell>
          <cell r="AM123">
            <v>0</v>
          </cell>
          <cell r="AN123">
            <v>19060000</v>
          </cell>
          <cell r="AO123" t="str">
            <v>NO ELEGIBLE</v>
          </cell>
          <cell r="AP123">
            <v>0</v>
          </cell>
          <cell r="AQ123">
            <v>0</v>
          </cell>
          <cell r="AR123">
            <v>0</v>
          </cell>
          <cell r="AS123">
            <v>0</v>
          </cell>
          <cell r="AT123">
            <v>0</v>
          </cell>
          <cell r="AU123">
            <v>0</v>
          </cell>
          <cell r="AV123">
            <v>0</v>
          </cell>
          <cell r="AW123" t="str">
            <v>Tamarugal</v>
          </cell>
          <cell r="AX123" t="str">
            <v/>
          </cell>
        </row>
        <row r="124">
          <cell r="E124" t="str">
            <v>65.015.851-2</v>
          </cell>
          <cell r="F124" t="str">
            <v>INTALACIÓN DE CAMARAS DE TELEVIGILANCIA PARA LA JUNTA DE VECINOS PLAZA ARICA</v>
          </cell>
          <cell r="G124" t="str">
            <v>JUNTA DE VECINOS PLAZA ARICA</v>
          </cell>
          <cell r="H124" t="str">
            <v>DIRECTIVA VIGENTE</v>
          </cell>
          <cell r="I124" t="str">
            <v>OK</v>
          </cell>
          <cell r="J124" t="str">
            <v>OK</v>
          </cell>
          <cell r="K124" t="str">
            <v>Iquique</v>
          </cell>
          <cell r="L124" t="str">
            <v>victor ramos villegas</v>
          </cell>
          <cell r="M124" t="str">
            <v xml:space="preserve">VICTOR SEGUNDO RAMOS VILLEGAS </v>
          </cell>
          <cell r="N124">
            <v>0</v>
          </cell>
          <cell r="O124" t="str">
            <v>NUEVO</v>
          </cell>
          <cell r="P124" t="str">
            <v>SITUACIONAL</v>
          </cell>
          <cell r="Q124" t="str">
            <v>CAMARAS</v>
          </cell>
          <cell r="R124">
            <v>0</v>
          </cell>
          <cell r="S124" t="str">
            <v xml:space="preserve">INSTALACIÓN DE CAMARA DE VIGILANCIA PARA PREVENCIÓN Y PROTECCIÓN DE DELITOS </v>
          </cell>
          <cell r="T124">
            <v>0</v>
          </cell>
          <cell r="U124">
            <v>0</v>
          </cell>
          <cell r="V124" t="str">
            <v>LUMINARIAS PLAZA ARICA</v>
          </cell>
          <cell r="W124">
            <v>2016</v>
          </cell>
          <cell r="X124">
            <v>11174970</v>
          </cell>
          <cell r="Y124" t="str">
            <v>ILUMINACIÓN</v>
          </cell>
          <cell r="Z124">
            <v>0</v>
          </cell>
          <cell r="AA124">
            <v>0</v>
          </cell>
          <cell r="AB124">
            <v>0</v>
          </cell>
          <cell r="AC124" t="str">
            <v>TECHMEN INGENIERIA LTDA.</v>
          </cell>
          <cell r="AD124" t="str">
            <v>NO REGISTRA</v>
          </cell>
          <cell r="AE124">
            <v>7775000</v>
          </cell>
          <cell r="AF124" t="str">
            <v>SI</v>
          </cell>
          <cell r="AG124">
            <v>0</v>
          </cell>
          <cell r="AH124">
            <v>0</v>
          </cell>
          <cell r="AI124">
            <v>0</v>
          </cell>
          <cell r="AJ124">
            <v>0</v>
          </cell>
          <cell r="AK124">
            <v>0</v>
          </cell>
          <cell r="AL124">
            <v>0</v>
          </cell>
          <cell r="AM124">
            <v>0</v>
          </cell>
          <cell r="AN124">
            <v>0</v>
          </cell>
          <cell r="AO124" t="str">
            <v>INADMISIBLE</v>
          </cell>
          <cell r="AP124">
            <v>0</v>
          </cell>
          <cell r="AQ124">
            <v>0</v>
          </cell>
          <cell r="AR124">
            <v>0</v>
          </cell>
          <cell r="AS124">
            <v>0</v>
          </cell>
          <cell r="AT124">
            <v>0</v>
          </cell>
          <cell r="AU124">
            <v>0</v>
          </cell>
          <cell r="AV124">
            <v>0</v>
          </cell>
          <cell r="AW124">
            <v>0</v>
          </cell>
          <cell r="AX124" t="str">
            <v/>
          </cell>
        </row>
        <row r="125">
          <cell r="E125" t="str">
            <v>65.005.914-k</v>
          </cell>
          <cell r="F125" t="str">
            <v>INTALACIÓN DE CAMARAS DE TELEVIGILANCIA PARA LA JUNTA DE VECINOS COLISEO</v>
          </cell>
          <cell r="G125" t="str">
            <v>JUNTA DE VECINOS COLISEO</v>
          </cell>
          <cell r="H125" t="e">
            <v>#VALUE!</v>
          </cell>
          <cell r="I125" t="e">
            <v>#VALUE!</v>
          </cell>
          <cell r="J125" t="str">
            <v>OK</v>
          </cell>
          <cell r="K125" t="e">
            <v>#N/A</v>
          </cell>
          <cell r="L125" t="e">
            <v>#N/A</v>
          </cell>
          <cell r="M125" t="str">
            <v xml:space="preserve">RUBEN MARCOS PEREZ SILVA </v>
          </cell>
          <cell r="N125">
            <v>0</v>
          </cell>
          <cell r="O125" t="str">
            <v>NUEVO</v>
          </cell>
          <cell r="P125" t="str">
            <v>SITUACIONAL</v>
          </cell>
          <cell r="Q125" t="str">
            <v>CAMARAS</v>
          </cell>
          <cell r="R125">
            <v>0</v>
          </cell>
          <cell r="S125" t="str">
            <v xml:space="preserve">INSTALACIÓN DE CAMARA DE VIGILANCIA PARA PREVENCIÓN Y PROTECCIÓN DE DELITOS </v>
          </cell>
          <cell r="T125">
            <v>0</v>
          </cell>
          <cell r="U125">
            <v>0</v>
          </cell>
          <cell r="V125" t="str">
            <v>SIN ADJUDICACIONES EN SEGURIDAD</v>
          </cell>
          <cell r="W125" t="str">
            <v/>
          </cell>
          <cell r="X125" t="str">
            <v/>
          </cell>
          <cell r="Y125" t="str">
            <v/>
          </cell>
          <cell r="Z125">
            <v>0</v>
          </cell>
          <cell r="AA125">
            <v>0</v>
          </cell>
          <cell r="AB125">
            <v>0</v>
          </cell>
          <cell r="AC125" t="str">
            <v>TECHMEN INGENIERIA LTDA.</v>
          </cell>
          <cell r="AD125" t="str">
            <v>NO REGISTRA</v>
          </cell>
          <cell r="AE125">
            <v>7775000</v>
          </cell>
          <cell r="AF125" t="str">
            <v>SI</v>
          </cell>
          <cell r="AG125">
            <v>0</v>
          </cell>
          <cell r="AH125">
            <v>0</v>
          </cell>
          <cell r="AI125">
            <v>0</v>
          </cell>
          <cell r="AJ125">
            <v>0</v>
          </cell>
          <cell r="AK125">
            <v>0</v>
          </cell>
          <cell r="AL125">
            <v>0</v>
          </cell>
          <cell r="AM125">
            <v>0</v>
          </cell>
          <cell r="AN125">
            <v>0</v>
          </cell>
          <cell r="AO125" t="str">
            <v>INADMISIBLE</v>
          </cell>
          <cell r="AP125">
            <v>0</v>
          </cell>
          <cell r="AQ125">
            <v>0</v>
          </cell>
          <cell r="AR125">
            <v>0</v>
          </cell>
          <cell r="AS125">
            <v>0</v>
          </cell>
          <cell r="AT125">
            <v>0</v>
          </cell>
          <cell r="AU125">
            <v>0</v>
          </cell>
          <cell r="AV125">
            <v>0</v>
          </cell>
          <cell r="AW125">
            <v>0</v>
          </cell>
          <cell r="AX125" t="str">
            <v/>
          </cell>
        </row>
        <row r="126">
          <cell r="E126" t="str">
            <v>65.009.814-5</v>
          </cell>
          <cell r="F126" t="str">
            <v>INSTALACIÓN DE CAMARAS DE TELEVIGILANCIA PARA LA JUNTA DE VECINOS BARROS ARANA N°2</v>
          </cell>
          <cell r="G126" t="str">
            <v>JUNTA DE VECINOS NO. 2 BARROS ARANA</v>
          </cell>
          <cell r="H126" t="str">
            <v>DIRECTIVA VIGENTE</v>
          </cell>
          <cell r="I126" t="str">
            <v>OK</v>
          </cell>
          <cell r="J126" t="str">
            <v>OK</v>
          </cell>
          <cell r="K126" t="str">
            <v>Iquique</v>
          </cell>
          <cell r="L126" t="str">
            <v>Silvia de Carmen Prieto Garate</v>
          </cell>
          <cell r="M126" t="str">
            <v xml:space="preserve">SILVIA DEL CARMEN PRIETO GARATE </v>
          </cell>
          <cell r="N126">
            <v>0</v>
          </cell>
          <cell r="O126" t="str">
            <v>NUEVO</v>
          </cell>
          <cell r="P126" t="str">
            <v>SITUACIONAL</v>
          </cell>
          <cell r="Q126" t="str">
            <v>CAMARAS</v>
          </cell>
          <cell r="R126">
            <v>0</v>
          </cell>
          <cell r="S126" t="str">
            <v xml:space="preserve">INSTALACIÓN DE CAMARA DE VIGILANCIA PARA PREVENCIÓN Y PROTECCIÓN DE DELITOS </v>
          </cell>
          <cell r="T126">
            <v>0</v>
          </cell>
          <cell r="U126">
            <v>0</v>
          </cell>
          <cell r="V126" t="str">
            <v>SIN ADJUDICACIONES EN SEGURIDAD</v>
          </cell>
          <cell r="W126" t="str">
            <v/>
          </cell>
          <cell r="X126" t="str">
            <v/>
          </cell>
          <cell r="Y126" t="str">
            <v/>
          </cell>
          <cell r="Z126">
            <v>0</v>
          </cell>
          <cell r="AA126">
            <v>0</v>
          </cell>
          <cell r="AB126">
            <v>0</v>
          </cell>
          <cell r="AC126" t="str">
            <v>TECHMEN INGENIERIA LTDA.</v>
          </cell>
          <cell r="AD126" t="str">
            <v>NO REGISTRA</v>
          </cell>
          <cell r="AE126">
            <v>7775000</v>
          </cell>
          <cell r="AF126" t="str">
            <v>SI</v>
          </cell>
          <cell r="AG126">
            <v>0</v>
          </cell>
          <cell r="AH126">
            <v>0</v>
          </cell>
          <cell r="AI126">
            <v>0</v>
          </cell>
          <cell r="AJ126">
            <v>0</v>
          </cell>
          <cell r="AK126">
            <v>0</v>
          </cell>
          <cell r="AL126">
            <v>0</v>
          </cell>
          <cell r="AM126">
            <v>0</v>
          </cell>
          <cell r="AN126">
            <v>0</v>
          </cell>
          <cell r="AO126" t="str">
            <v>INADMISIBLE</v>
          </cell>
          <cell r="AP126">
            <v>0</v>
          </cell>
          <cell r="AQ126">
            <v>0</v>
          </cell>
          <cell r="AR126">
            <v>0</v>
          </cell>
          <cell r="AS126">
            <v>0</v>
          </cell>
          <cell r="AT126">
            <v>0</v>
          </cell>
          <cell r="AU126">
            <v>0</v>
          </cell>
          <cell r="AV126">
            <v>0</v>
          </cell>
          <cell r="AW126">
            <v>0</v>
          </cell>
          <cell r="AX126" t="str">
            <v/>
          </cell>
        </row>
        <row r="127">
          <cell r="E127" t="str">
            <v>65.067.756-0</v>
          </cell>
          <cell r="F127" t="str">
            <v>INSTALACIÓN DE CAMARAS DE TELEVIGILANCIA DEL CENTRO DE IQUIQUE</v>
          </cell>
          <cell r="G127" t="str">
            <v>ORGANIZACION NO GUBERNAMENTAL DE DESARROLLO CORPORACION DE ASOCIACIONES SOCIALES C.A.O.S</v>
          </cell>
          <cell r="H127" t="str">
            <v>DIRECTIVA VIGENTE</v>
          </cell>
          <cell r="I127" t="str">
            <v>OK</v>
          </cell>
          <cell r="J127" t="str">
            <v>OK</v>
          </cell>
          <cell r="K127" t="str">
            <v>Iquique</v>
          </cell>
          <cell r="L127" t="str">
            <v>Mario Alzamora Bernazar</v>
          </cell>
          <cell r="M127" t="str">
            <v>BIEROCHKA AYLEEN CORREA GOMEZ</v>
          </cell>
          <cell r="N127">
            <v>0</v>
          </cell>
          <cell r="O127" t="str">
            <v>NUEVO</v>
          </cell>
          <cell r="P127" t="str">
            <v>SITUACIONAL</v>
          </cell>
          <cell r="Q127" t="str">
            <v>CAMARAS</v>
          </cell>
          <cell r="R127">
            <v>0</v>
          </cell>
          <cell r="S127" t="str">
            <v xml:space="preserve">INSTALACIÓN DE CAMARA DE VIGILANCIA PARA PREVENCIÓN Y PROTECCIÓN DE DELITOS </v>
          </cell>
          <cell r="T127">
            <v>0</v>
          </cell>
          <cell r="U127">
            <v>0</v>
          </cell>
          <cell r="V127" t="str">
            <v>SIN ADJUDICACIONES EN SEGURIDAD</v>
          </cell>
          <cell r="W127" t="str">
            <v/>
          </cell>
          <cell r="X127" t="str">
            <v/>
          </cell>
          <cell r="Y127" t="str">
            <v/>
          </cell>
          <cell r="Z127">
            <v>0</v>
          </cell>
          <cell r="AA127">
            <v>0</v>
          </cell>
          <cell r="AB127">
            <v>0</v>
          </cell>
          <cell r="AC127" t="str">
            <v>TECHMEN INGENIERIA LTDA.</v>
          </cell>
          <cell r="AD127" t="str">
            <v>NO REGISTRA</v>
          </cell>
          <cell r="AE127">
            <v>10000000</v>
          </cell>
          <cell r="AF127" t="str">
            <v>NO</v>
          </cell>
          <cell r="AG127">
            <v>0</v>
          </cell>
          <cell r="AH127">
            <v>0</v>
          </cell>
          <cell r="AI127">
            <v>0</v>
          </cell>
          <cell r="AJ127">
            <v>0</v>
          </cell>
          <cell r="AK127">
            <v>0</v>
          </cell>
          <cell r="AL127">
            <v>0</v>
          </cell>
          <cell r="AM127">
            <v>0</v>
          </cell>
          <cell r="AN127">
            <v>0</v>
          </cell>
          <cell r="AO127" t="str">
            <v>INADMISIBLE</v>
          </cell>
          <cell r="AP127">
            <v>0</v>
          </cell>
          <cell r="AQ127">
            <v>0</v>
          </cell>
          <cell r="AR127">
            <v>0</v>
          </cell>
          <cell r="AS127">
            <v>0</v>
          </cell>
          <cell r="AT127">
            <v>0</v>
          </cell>
          <cell r="AU127">
            <v>0</v>
          </cell>
          <cell r="AV127">
            <v>0</v>
          </cell>
          <cell r="AW127">
            <v>0</v>
          </cell>
          <cell r="AX127" t="str">
            <v/>
          </cell>
        </row>
        <row r="128">
          <cell r="E128" t="str">
            <v>65.044.594-5</v>
          </cell>
          <cell r="F128" t="str">
            <v>INSTALACIÓN DE CAMARAS DE TELEVIGILANCIA PARA LA JUNTA DE VECINOS GRUMETE BOLADOS</v>
          </cell>
          <cell r="G128" t="str">
            <v>JUNTA VECINAL GRUMETE BOLADOS 26</v>
          </cell>
          <cell r="H128" t="str">
            <v>DIRECTIVA VIGENTE</v>
          </cell>
          <cell r="I128" t="str">
            <v>OK</v>
          </cell>
          <cell r="J128" t="str">
            <v>OK</v>
          </cell>
          <cell r="K128" t="str">
            <v>Iquique</v>
          </cell>
          <cell r="L128" t="str">
            <v>NELIDA SUSANA DAVILA VARAS</v>
          </cell>
          <cell r="M128" t="str">
            <v xml:space="preserve">NELIDA SUSANA DAVILA VARAS </v>
          </cell>
          <cell r="N128">
            <v>0</v>
          </cell>
          <cell r="O128" t="str">
            <v>NUEVO</v>
          </cell>
          <cell r="P128" t="str">
            <v>SITUACIONAL</v>
          </cell>
          <cell r="Q128" t="str">
            <v>CAMARAS</v>
          </cell>
          <cell r="R128">
            <v>0</v>
          </cell>
          <cell r="S128" t="str">
            <v xml:space="preserve">INSTALACIÓN DE CAMARA DE VIGILANCIA PARA PREVENCIÓN Y PROTECCIÓN DE DELITOS </v>
          </cell>
          <cell r="T128">
            <v>0</v>
          </cell>
          <cell r="U128">
            <v>0</v>
          </cell>
          <cell r="V128" t="str">
            <v>SIN ADJUDICACIONES EN SEGURIDAD</v>
          </cell>
          <cell r="W128" t="str">
            <v/>
          </cell>
          <cell r="X128" t="str">
            <v/>
          </cell>
          <cell r="Y128" t="str">
            <v/>
          </cell>
          <cell r="Z128">
            <v>0</v>
          </cell>
          <cell r="AA128">
            <v>0</v>
          </cell>
          <cell r="AB128">
            <v>0</v>
          </cell>
          <cell r="AC128" t="str">
            <v>TECHMEN INGENIERIA LTDA.</v>
          </cell>
          <cell r="AD128" t="str">
            <v>NO REGISTRA</v>
          </cell>
          <cell r="AE128">
            <v>7775000</v>
          </cell>
          <cell r="AF128" t="str">
            <v>SI</v>
          </cell>
          <cell r="AG128">
            <v>0</v>
          </cell>
          <cell r="AH128">
            <v>0</v>
          </cell>
          <cell r="AI128">
            <v>0</v>
          </cell>
          <cell r="AJ128">
            <v>0</v>
          </cell>
          <cell r="AK128">
            <v>0</v>
          </cell>
          <cell r="AL128">
            <v>0</v>
          </cell>
          <cell r="AM128">
            <v>0</v>
          </cell>
          <cell r="AN128">
            <v>0</v>
          </cell>
          <cell r="AO128" t="str">
            <v>INADMISIBLE</v>
          </cell>
          <cell r="AP128">
            <v>0</v>
          </cell>
          <cell r="AQ128">
            <v>0</v>
          </cell>
          <cell r="AR128">
            <v>0</v>
          </cell>
          <cell r="AS128">
            <v>0</v>
          </cell>
          <cell r="AT128">
            <v>0</v>
          </cell>
          <cell r="AU128">
            <v>0</v>
          </cell>
          <cell r="AV128">
            <v>0</v>
          </cell>
          <cell r="AW128">
            <v>0</v>
          </cell>
          <cell r="AX128" t="str">
            <v/>
          </cell>
        </row>
        <row r="129">
          <cell r="E129" t="str">
            <v>74.664.400-0</v>
          </cell>
          <cell r="F129" t="str">
            <v>LA LUZ BRINDA PROTECCIÓN TRANQUILIDAD Y ALEGRÍA A LA COMUNIDAD DE SIBAYA</v>
          </cell>
          <cell r="G129" t="str">
            <v>JUNTA VECINAL N 9 DE SIBAYA</v>
          </cell>
          <cell r="H129" t="str">
            <v>DIRECTIVA VIGENTE</v>
          </cell>
          <cell r="I129" t="str">
            <v>OK</v>
          </cell>
          <cell r="J129" t="str">
            <v>OK</v>
          </cell>
          <cell r="K129" t="str">
            <v>Tamarugal</v>
          </cell>
          <cell r="L129" t="str">
            <v>DIMAS VILCA TICUNA</v>
          </cell>
          <cell r="M129" t="str">
            <v>DIMAS VILCA TICUNA</v>
          </cell>
          <cell r="N129">
            <v>0</v>
          </cell>
          <cell r="O129" t="str">
            <v>NUEVO</v>
          </cell>
          <cell r="P129" t="str">
            <v>SITUACIONAL</v>
          </cell>
          <cell r="Q129" t="str">
            <v>ILUMINACIÓN</v>
          </cell>
          <cell r="R129">
            <v>0</v>
          </cell>
          <cell r="S129" t="str">
            <v>IMPLEMENTAR LUMINARIAS SOLARES EN ESPACIOS PUBLICOS DE LA LOCALIDAD DE SIBAYA</v>
          </cell>
          <cell r="T129" t="str">
            <v>8 LUMINARIAS</v>
          </cell>
          <cell r="U129">
            <v>0</v>
          </cell>
          <cell r="V129" t="str">
            <v>SIN ADJUDICACIONES EN SEGURIDAD</v>
          </cell>
          <cell r="W129" t="str">
            <v/>
          </cell>
          <cell r="X129" t="str">
            <v/>
          </cell>
          <cell r="Y129" t="str">
            <v/>
          </cell>
          <cell r="Z129">
            <v>0</v>
          </cell>
          <cell r="AA129" t="str">
            <v>NO REGISTRA PROYECTO ANTERIOR</v>
          </cell>
          <cell r="AB129">
            <v>0</v>
          </cell>
          <cell r="AC129" t="str">
            <v>SOLAR AVALOS</v>
          </cell>
          <cell r="AD129" t="str">
            <v>OSCAR ESTAY AVALOS</v>
          </cell>
          <cell r="AE129">
            <v>17600000</v>
          </cell>
          <cell r="AF129" t="str">
            <v>SI</v>
          </cell>
          <cell r="AG129">
            <v>0</v>
          </cell>
          <cell r="AH129">
            <v>0</v>
          </cell>
          <cell r="AI129">
            <v>0</v>
          </cell>
          <cell r="AJ129" t="str">
            <v>1- DE LAS COTIZACIONES ,MUESTRA UNA MUY EXTENSA DONDE INDICA ESPECIFICACIONES TECNICAS INFORME DE LUMINOCIDAD PERO NO SE ENCUENTRAN FIRMADAS POR UN PROFESIONAL           
2- NO PRESENTA CV DEL RR.HH                                                                                                       
3- NO PRESENTA CARTAS DE COMPROMISOS DE LOS TRABAJADORES Y EJECUTADORES DEL PROYECTO</v>
          </cell>
          <cell r="AK129" t="str">
            <v>SITUACIONAL</v>
          </cell>
          <cell r="AL129">
            <v>18470000</v>
          </cell>
          <cell r="AM129">
            <v>18470000</v>
          </cell>
          <cell r="AN129">
            <v>0</v>
          </cell>
          <cell r="AO129" t="str">
            <v>ELEGIBLE</v>
          </cell>
          <cell r="AP129">
            <v>0</v>
          </cell>
          <cell r="AQ129">
            <v>0</v>
          </cell>
          <cell r="AR129">
            <v>18470000</v>
          </cell>
          <cell r="AS129">
            <v>10000000</v>
          </cell>
          <cell r="AT129">
            <v>18470000</v>
          </cell>
          <cell r="AU129" t="str">
            <v>ADJUDICADO</v>
          </cell>
          <cell r="AV129">
            <v>0</v>
          </cell>
          <cell r="AW129" t="str">
            <v>Tamarugal</v>
          </cell>
          <cell r="AX129">
            <v>10000000</v>
          </cell>
        </row>
        <row r="130">
          <cell r="E130" t="str">
            <v>65.022.671-2</v>
          </cell>
          <cell r="F130" t="str">
            <v>CUIDANDO A NUESTROS VECINOS DE TAMARUGAL 2 CON CAMARAS DE SEGURIDAD</v>
          </cell>
          <cell r="G130" t="str">
            <v>JUNTA DE VECINOS TAMARUGAL 2 Nº43</v>
          </cell>
          <cell r="H130" t="str">
            <v>DIRECTIVA ESTÁ POR VENCER</v>
          </cell>
          <cell r="I130" t="str">
            <v>DIRECTIVA VENCE EL MES  9</v>
          </cell>
          <cell r="J130" t="str">
            <v>OK</v>
          </cell>
          <cell r="K130" t="str">
            <v>Iquique</v>
          </cell>
          <cell r="L130" t="str">
            <v>HILDA DEL CARMEN BURGOS SILVA</v>
          </cell>
          <cell r="M130" t="str">
            <v>JUAN DELGADO LEYTON</v>
          </cell>
          <cell r="N130">
            <v>0</v>
          </cell>
          <cell r="O130" t="str">
            <v>NUEVO</v>
          </cell>
          <cell r="P130" t="str">
            <v>SITUACIONAL</v>
          </cell>
          <cell r="Q130" t="str">
            <v>CAMARAS</v>
          </cell>
          <cell r="R130">
            <v>0</v>
          </cell>
          <cell r="S130" t="str">
            <v>INSTALACION DE SISTEMA DE TELEVIGILANCIA VECINAL EN EL SECTOR DE LA JUNTA DE VECINOS TAMARUGAL 2 N°43</v>
          </cell>
          <cell r="T130" t="str">
            <v>1  SISTEMA DE CAMARA DE VIDEO VIGILANCIA</v>
          </cell>
          <cell r="U130">
            <v>0</v>
          </cell>
          <cell r="V130" t="str">
            <v>CUIDANDO NUESTRO CABALLITO DE MAR CON CÁMARA DE SEGURIDAD</v>
          </cell>
          <cell r="W130">
            <v>2015</v>
          </cell>
          <cell r="X130">
            <v>8000000</v>
          </cell>
          <cell r="Y130" t="str">
            <v>CÁMARAS</v>
          </cell>
          <cell r="Z130">
            <v>0</v>
          </cell>
          <cell r="AA130" t="str">
            <v>NO REGISTRA PROYECTO ANTERIOR</v>
          </cell>
          <cell r="AB130">
            <v>0</v>
          </cell>
          <cell r="AC130" t="str">
            <v>VILLA TELECOM</v>
          </cell>
          <cell r="AD130" t="str">
            <v>ANTOIO VILLAFAÑA VACIAN</v>
          </cell>
          <cell r="AE130">
            <v>7899999</v>
          </cell>
          <cell r="AF130" t="str">
            <v>SI</v>
          </cell>
          <cell r="AG130" t="str">
            <v>SI</v>
          </cell>
          <cell r="AH130">
            <v>0</v>
          </cell>
          <cell r="AI130">
            <v>0</v>
          </cell>
          <cell r="AJ130" t="str">
            <v>1. NO SE EXHIBE COMPROMISO O PLAN DE MANTENIMIENTO. 
3. NO HAY CURRICULYM DEL PERSONAL TECNICO QUE INSTALARÁ LAS CAMARAS.</v>
          </cell>
          <cell r="AK130" t="str">
            <v>SITUACIONAL</v>
          </cell>
          <cell r="AL130">
            <v>8000000</v>
          </cell>
          <cell r="AM130">
            <v>8000000</v>
          </cell>
          <cell r="AN130">
            <v>0</v>
          </cell>
          <cell r="AO130" t="str">
            <v>ELEGIBLE</v>
          </cell>
          <cell r="AP130">
            <v>0</v>
          </cell>
          <cell r="AQ130">
            <v>0</v>
          </cell>
          <cell r="AR130">
            <v>8000000</v>
          </cell>
          <cell r="AS130">
            <v>0</v>
          </cell>
          <cell r="AT130">
            <v>8000000</v>
          </cell>
          <cell r="AU130" t="str">
            <v>NO ADJUDICADO</v>
          </cell>
          <cell r="AV130">
            <v>0</v>
          </cell>
          <cell r="AW130" t="str">
            <v>Iquique</v>
          </cell>
          <cell r="AX130" t="str">
            <v/>
          </cell>
        </row>
        <row r="131">
          <cell r="E131" t="str">
            <v>65.040.886-1</v>
          </cell>
          <cell r="F131" t="str">
            <v>CLARIDAD Y SEGURIDAD PARA LA JUNTA</v>
          </cell>
          <cell r="G131" t="str">
            <v>JUNTA DE VECINOS PLAZA BRASIL N° 21</v>
          </cell>
          <cell r="H131" t="str">
            <v>DIRECTIVA VIGENTE</v>
          </cell>
          <cell r="I131" t="str">
            <v>OK</v>
          </cell>
          <cell r="J131" t="str">
            <v>OK</v>
          </cell>
          <cell r="K131" t="str">
            <v>Iquique</v>
          </cell>
          <cell r="L131" t="str">
            <v>BETTY NELLY TERRAZAS SOZA</v>
          </cell>
          <cell r="M131" t="str">
            <v>BETTY TERRAZAS SOZA</v>
          </cell>
          <cell r="N131">
            <v>0</v>
          </cell>
          <cell r="O131" t="str">
            <v>NUEVO</v>
          </cell>
          <cell r="P131" t="str">
            <v>SITUACIONAL</v>
          </cell>
          <cell r="Q131" t="str">
            <v>ILUMINACIÓN</v>
          </cell>
          <cell r="R131">
            <v>0</v>
          </cell>
          <cell r="S131" t="str">
            <v>IMPLEMENTACION DE LUMINARIAS SOLARES Y MEJORAR LA SEGURIDAD DE LOS VECINOS DE LA JUNTA DE VECINOS PLAZA BRASIL N°21</v>
          </cell>
          <cell r="T131" t="str">
            <v>10 LUMINARIAS</v>
          </cell>
          <cell r="U131">
            <v>0</v>
          </cell>
          <cell r="V131" t="str">
            <v>SIN ADJUDICACIONES EN SEGURIDAD</v>
          </cell>
          <cell r="W131" t="str">
            <v/>
          </cell>
          <cell r="X131" t="str">
            <v/>
          </cell>
          <cell r="Y131" t="str">
            <v/>
          </cell>
          <cell r="Z131">
            <v>0</v>
          </cell>
          <cell r="AA131" t="str">
            <v>NO REGISTRA PROYECTO ANTERIOR</v>
          </cell>
          <cell r="AB131">
            <v>0</v>
          </cell>
          <cell r="AC131" t="str">
            <v>CHINA LED LTDA</v>
          </cell>
          <cell r="AD131" t="str">
            <v>KAIRIN EUGENIO CHIA</v>
          </cell>
          <cell r="AE131">
            <v>19964000</v>
          </cell>
          <cell r="AF131" t="str">
            <v>SI</v>
          </cell>
          <cell r="AG131">
            <v>0</v>
          </cell>
          <cell r="AH131" t="str">
            <v>INSTITUCIÓN</v>
          </cell>
          <cell r="AI131">
            <v>0</v>
          </cell>
          <cell r="AJ131" t="str">
            <v>1- NO INDICA PLAZOS DE EJECUCION                                                                                       
2- BENEFICIARIOS 2300 EN CUADRO Y EL ANEXO 9 INDICA 20 BENEFICIARIOS, ANEXO 15, 21 BENEFICIARIOS, NO QUEDA CLARO LOS BENEFICIARIOS. 
3- CALCULO LUMÍNICO NO ESTA FIRMADO POR UN PROFESIONAL                                     
4- NO PRESENTA CV DE LOS PROFESIONALES                                                                             
5- MISMO PROYECTO Y ANTECEDENTES PROY 73                                                                   
6- LA EMPRESA FIJA DOMICILIO EN STGO, POR LO QUE QUEDA EN DUDA LA EJECUCIÓN DE LA MANTENCIÓN.
7. DE ADJUDICAR, DEBERÁ PRESENTAR UN PROGRAMA DE MANTENIMIENTO.</v>
          </cell>
          <cell r="AK131" t="str">
            <v>SITUACIONAL</v>
          </cell>
          <cell r="AL131">
            <v>19929261</v>
          </cell>
          <cell r="AM131">
            <v>19929261</v>
          </cell>
          <cell r="AN131">
            <v>0</v>
          </cell>
          <cell r="AO131" t="str">
            <v>ELEGIBLE</v>
          </cell>
          <cell r="AP131">
            <v>0</v>
          </cell>
          <cell r="AQ131">
            <v>0</v>
          </cell>
          <cell r="AR131">
            <v>19929261</v>
          </cell>
          <cell r="AS131">
            <v>0</v>
          </cell>
          <cell r="AT131">
            <v>19929261</v>
          </cell>
          <cell r="AU131" t="str">
            <v>NO ADJUDICADO</v>
          </cell>
          <cell r="AV131">
            <v>0</v>
          </cell>
          <cell r="AW131" t="str">
            <v>Iquique</v>
          </cell>
          <cell r="AX131" t="str">
            <v/>
          </cell>
        </row>
        <row r="132">
          <cell r="E132" t="str">
            <v>65.083.691-k</v>
          </cell>
          <cell r="F132" t="str">
            <v>CAMARAS DE VIGILANCIA PARA EL MORRO</v>
          </cell>
          <cell r="G132" t="str">
            <v>CENTRO DE MADRES EL MORRO</v>
          </cell>
          <cell r="H132" t="str">
            <v>DIRECTIVA VIGENTE</v>
          </cell>
          <cell r="I132" t="str">
            <v>OK</v>
          </cell>
          <cell r="J132" t="str">
            <v>OK</v>
          </cell>
          <cell r="K132" t="str">
            <v>Iquique</v>
          </cell>
          <cell r="L132" t="str">
            <v>elena navidad gonzalez vivas</v>
          </cell>
          <cell r="M132" t="str">
            <v>LILIAN VASQUEZ</v>
          </cell>
          <cell r="N132">
            <v>0</v>
          </cell>
          <cell r="O132" t="str">
            <v>NUEVO</v>
          </cell>
          <cell r="P132" t="str">
            <v>SITUACIONAL</v>
          </cell>
          <cell r="Q132" t="str">
            <v>CAMARAS</v>
          </cell>
          <cell r="R132">
            <v>0</v>
          </cell>
          <cell r="S132" t="str">
            <v>INSTALACION DE SISTEMA DE TELEVIGILANCIA VECINAL EN EL SECTOR QUE RODEA AL CENTRO DE MADRES EL MORRO</v>
          </cell>
          <cell r="T132" t="str">
            <v>1  SISTEMA DE CAMARA DE VIDEO VIGILANCIA</v>
          </cell>
          <cell r="U132">
            <v>0</v>
          </cell>
          <cell r="V132" t="str">
            <v>ALARMAS PARA MI BARRIO</v>
          </cell>
          <cell r="W132">
            <v>2016</v>
          </cell>
          <cell r="X132">
            <v>8000000</v>
          </cell>
          <cell r="Y132" t="str">
            <v>ALARMAS</v>
          </cell>
          <cell r="Z132" t="str">
            <v>PROYECTO CON OBSERVACIONES</v>
          </cell>
          <cell r="AA132" t="str">
            <v>CONVENIO VENCIDO</v>
          </cell>
          <cell r="AB132">
            <v>0</v>
          </cell>
          <cell r="AC132" t="str">
            <v>VILLA TELECOM</v>
          </cell>
          <cell r="AD132" t="str">
            <v>ANTOIO VILLAFAÑA VACIAN</v>
          </cell>
          <cell r="AE132">
            <v>7899999</v>
          </cell>
          <cell r="AF132" t="str">
            <v>SI</v>
          </cell>
          <cell r="AG132" t="str">
            <v>SI</v>
          </cell>
          <cell r="AH132">
            <v>0</v>
          </cell>
          <cell r="AI132">
            <v>0</v>
          </cell>
          <cell r="AJ132" t="str">
            <v>SIN OBSERVACIÓN</v>
          </cell>
          <cell r="AK132" t="str">
            <v>SITUACIONAL</v>
          </cell>
          <cell r="AL132">
            <v>8000000</v>
          </cell>
          <cell r="AM132">
            <v>8000000</v>
          </cell>
          <cell r="AN132">
            <v>0</v>
          </cell>
          <cell r="AO132" t="str">
            <v>ELEGIBLE</v>
          </cell>
          <cell r="AP132">
            <v>0</v>
          </cell>
          <cell r="AQ132" t="str">
            <v>CONVENIO VENCIDO</v>
          </cell>
          <cell r="AR132">
            <v>8000000</v>
          </cell>
          <cell r="AS132">
            <v>0</v>
          </cell>
          <cell r="AT132">
            <v>8000000</v>
          </cell>
          <cell r="AU132" t="str">
            <v>NO ADJUDICADO</v>
          </cell>
          <cell r="AV132">
            <v>0</v>
          </cell>
          <cell r="AW132" t="str">
            <v>Iquique</v>
          </cell>
          <cell r="AX132" t="str">
            <v/>
          </cell>
        </row>
        <row r="133">
          <cell r="E133" t="str">
            <v>65.096.656-2</v>
          </cell>
          <cell r="F133" t="str">
            <v>IRNAQAWI WARMI (TRABAJO DE MUJER)</v>
          </cell>
          <cell r="G133" t="str">
            <v>ASOCIACIÓN INDIGENA AYMARA ALTO SILLAJUAY DE CHULLUNCANE</v>
          </cell>
          <cell r="H133" t="str">
            <v>DIRECTIVA VIGENTE</v>
          </cell>
          <cell r="I133" t="str">
            <v>OK</v>
          </cell>
          <cell r="J133" t="str">
            <v>OK</v>
          </cell>
          <cell r="K133" t="str">
            <v>Tamarugal</v>
          </cell>
          <cell r="L133" t="str">
            <v>cecilia mamani gomes</v>
          </cell>
          <cell r="M133" t="str">
            <v>CECILIA MAMANI GOMEZ</v>
          </cell>
          <cell r="N133">
            <v>0</v>
          </cell>
          <cell r="O133" t="str">
            <v>NUEVO</v>
          </cell>
          <cell r="P133" t="str">
            <v>PSICOSOCIAL</v>
          </cell>
          <cell r="Q133">
            <v>0</v>
          </cell>
          <cell r="R133" t="str">
            <v>CONVIVENCIA COMUNITARIA</v>
          </cell>
          <cell r="S133" t="str">
            <v xml:space="preserve">PREPARAR A LAS MUJERES PARA AFRONTAR EMERGENCIAS Y CATASTROFES </v>
          </cell>
          <cell r="T133">
            <v>0</v>
          </cell>
          <cell r="U133">
            <v>0</v>
          </cell>
          <cell r="V133" t="str">
            <v>SIN ADJUDICACIONES EN SEGURIDAD</v>
          </cell>
          <cell r="W133" t="str">
            <v/>
          </cell>
          <cell r="X133" t="str">
            <v/>
          </cell>
          <cell r="Y133" t="str">
            <v/>
          </cell>
          <cell r="Z133">
            <v>0</v>
          </cell>
          <cell r="AA133">
            <v>0</v>
          </cell>
          <cell r="AB133">
            <v>0</v>
          </cell>
          <cell r="AC133">
            <v>0</v>
          </cell>
          <cell r="AD133">
            <v>0</v>
          </cell>
          <cell r="AE133">
            <v>0</v>
          </cell>
          <cell r="AF133">
            <v>0</v>
          </cell>
          <cell r="AG133">
            <v>0</v>
          </cell>
          <cell r="AH133">
            <v>0</v>
          </cell>
          <cell r="AI133">
            <v>0</v>
          </cell>
          <cell r="AJ133">
            <v>0</v>
          </cell>
          <cell r="AK133">
            <v>0</v>
          </cell>
          <cell r="AL133">
            <v>0</v>
          </cell>
          <cell r="AM133">
            <v>0</v>
          </cell>
          <cell r="AN133">
            <v>0</v>
          </cell>
          <cell r="AO133" t="str">
            <v>INADMISIBLE</v>
          </cell>
          <cell r="AP133">
            <v>0</v>
          </cell>
          <cell r="AQ133">
            <v>0</v>
          </cell>
          <cell r="AR133">
            <v>0</v>
          </cell>
          <cell r="AS133">
            <v>0</v>
          </cell>
          <cell r="AT133">
            <v>0</v>
          </cell>
          <cell r="AU133">
            <v>0</v>
          </cell>
          <cell r="AV133">
            <v>0</v>
          </cell>
          <cell r="AW133">
            <v>0</v>
          </cell>
          <cell r="AX133" t="str">
            <v/>
          </cell>
        </row>
        <row r="134">
          <cell r="E134" t="str">
            <v>65.070.598-k</v>
          </cell>
          <cell r="F134" t="str">
            <v>CAUPOLICAN CAMINO SEGURO</v>
          </cell>
          <cell r="G134" t="str">
            <v>JUNTA VECINAL Nº10 CAUPOLICAN</v>
          </cell>
          <cell r="H134" t="str">
            <v>DIRECTIVA VIGENTE</v>
          </cell>
          <cell r="I134" t="str">
            <v>OK</v>
          </cell>
          <cell r="J134" t="str">
            <v>OK</v>
          </cell>
          <cell r="K134" t="str">
            <v>Iquique</v>
          </cell>
          <cell r="L134" t="str">
            <v>diego sejas cejas</v>
          </cell>
          <cell r="M134" t="str">
            <v>DIEGO SEJAS CEJAS</v>
          </cell>
          <cell r="N134">
            <v>0</v>
          </cell>
          <cell r="O134" t="str">
            <v>NUEVO</v>
          </cell>
          <cell r="P134" t="str">
            <v>SITUACIONAL</v>
          </cell>
          <cell r="Q134" t="str">
            <v>ALARMAS</v>
          </cell>
          <cell r="R134">
            <v>0</v>
          </cell>
          <cell r="S134" t="str">
            <v>INSTALACION DE SISTEMA DE ALARMAS COMUNITARIAS EN EL SECTOR DE LA JUNTA DE VECINOS CAUPOLICAN</v>
          </cell>
          <cell r="T134" t="str">
            <v>34 ALARMAS</v>
          </cell>
          <cell r="U134">
            <v>0</v>
          </cell>
          <cell r="V134" t="str">
            <v>SIN ADJUDICACIONES EN SEGURIDAD</v>
          </cell>
          <cell r="W134" t="str">
            <v/>
          </cell>
          <cell r="X134" t="str">
            <v/>
          </cell>
          <cell r="Y134" t="str">
            <v/>
          </cell>
          <cell r="Z134">
            <v>0</v>
          </cell>
          <cell r="AA134" t="str">
            <v>NO REGISTRA PROYECTO ANTERIOR</v>
          </cell>
          <cell r="AB134">
            <v>0</v>
          </cell>
          <cell r="AC134" t="str">
            <v>NIKH DEPORTES</v>
          </cell>
          <cell r="AD134" t="str">
            <v>KATHERINE CEBALLOS PEDREROS</v>
          </cell>
          <cell r="AE134">
            <v>7200000</v>
          </cell>
          <cell r="AF134" t="str">
            <v>NO</v>
          </cell>
          <cell r="AG134">
            <v>0</v>
          </cell>
          <cell r="AH134">
            <v>0</v>
          </cell>
          <cell r="AI134">
            <v>0</v>
          </cell>
          <cell r="AJ134" t="str">
            <v xml:space="preserve">1- DEBE MODIFICAR EL MONTO EN DIFUSION PARA CUMPLIR CON EL 10% PERMITIDO, REBAJAR EN $ 427.150 
2- EL MONTO EN IMPREVISTO NO COINCIDE CON EL DETALLE 
3- SEGÚN COTIZACIONES EL MONTO A CANCELAR ES DE $4.796.380 DEBERA MODIFICAR EL TOTAL.
4. DE ADJUDICAR DEBE INGRESAR LAS COTIZACIONES DE LA INVERSIÓN, SEGÚN LO ACORDADO POR LA COMISIÓN DE ADMISIBILIDAD, AL MOMENTO PREVIO A LA FIRMA DE CONVENIO. </v>
          </cell>
          <cell r="AK134" t="str">
            <v>SITUACIONAL</v>
          </cell>
          <cell r="AL134">
            <v>6658500</v>
          </cell>
          <cell r="AM134">
            <v>6658500</v>
          </cell>
          <cell r="AN134">
            <v>0</v>
          </cell>
          <cell r="AO134" t="str">
            <v>ELEGIBLE</v>
          </cell>
          <cell r="AP134">
            <v>0</v>
          </cell>
          <cell r="AQ134">
            <v>0</v>
          </cell>
          <cell r="AR134">
            <v>6658500</v>
          </cell>
          <cell r="AS134">
            <v>0</v>
          </cell>
          <cell r="AT134">
            <v>6658500</v>
          </cell>
          <cell r="AU134" t="str">
            <v>NO ADJUDICADO</v>
          </cell>
          <cell r="AV134">
            <v>0</v>
          </cell>
          <cell r="AW134" t="str">
            <v>Iquique</v>
          </cell>
          <cell r="AX134" t="str">
            <v/>
          </cell>
        </row>
        <row r="135">
          <cell r="E135" t="str">
            <v>65.485.110-7</v>
          </cell>
          <cell r="F135" t="str">
            <v>EDUACIÓN INTEGRAL DESDE LA MIRADA HOLISTICA, YOGA TAI-CHI Y BIODANZA</v>
          </cell>
          <cell r="G135" t="str">
            <v>COMPAÑÍA DE TEATRO HUMBERSTONE</v>
          </cell>
          <cell r="H135" t="str">
            <v>DIRECTIVA ESTÁ POR VENCER</v>
          </cell>
          <cell r="I135" t="str">
            <v>DIRECTIVA VENCE EL MES  6</v>
          </cell>
          <cell r="J135" t="str">
            <v>OK</v>
          </cell>
          <cell r="K135" t="str">
            <v>Iquique</v>
          </cell>
          <cell r="L135" t="str">
            <v>Juan Carlos Morfi Romero</v>
          </cell>
          <cell r="M135" t="str">
            <v>CARMEN DOMINIQUE GUARINGA CARLOS</v>
          </cell>
          <cell r="N135">
            <v>0</v>
          </cell>
          <cell r="O135" t="str">
            <v>NUEVO</v>
          </cell>
          <cell r="P135" t="str">
            <v>PSICOSOCIAL</v>
          </cell>
          <cell r="Q135">
            <v>0</v>
          </cell>
          <cell r="R135" t="str">
            <v>PREVENCIÓN VIOLENCIA ESCOLAR</v>
          </cell>
          <cell r="S135">
            <v>0</v>
          </cell>
          <cell r="T135">
            <v>0</v>
          </cell>
          <cell r="U135">
            <v>0</v>
          </cell>
          <cell r="V135" t="str">
            <v>SIN ADJUDICACIONES EN SEGURIDAD</v>
          </cell>
          <cell r="W135" t="str">
            <v/>
          </cell>
          <cell r="X135" t="str">
            <v/>
          </cell>
          <cell r="Y135" t="str">
            <v/>
          </cell>
          <cell r="Z135">
            <v>0</v>
          </cell>
          <cell r="AA135" t="str">
            <v>NO REGISTRA PROYECTO ANTERIOR</v>
          </cell>
          <cell r="AB135">
            <v>0</v>
          </cell>
          <cell r="AC135">
            <v>0</v>
          </cell>
          <cell r="AD135">
            <v>0</v>
          </cell>
          <cell r="AE135">
            <v>0</v>
          </cell>
          <cell r="AF135">
            <v>0</v>
          </cell>
          <cell r="AG135">
            <v>0</v>
          </cell>
          <cell r="AH135">
            <v>0</v>
          </cell>
          <cell r="AI135">
            <v>0</v>
          </cell>
          <cell r="AJ135" t="str">
            <v>1- SE REALIZA PAGO DE COORDINADOR DE PROYECTO X MONTO DE $ 1.400.000 SE SOLICITA VERIFICAR EL PARENTESCO DEL PRESTADOR DE SERVCIO CON EL REP.LEGAL DEBIDO A QUE MUESTRAN MISMO APELLIDO Y MISMO DOMICILIO.
2- EL PROYECTO CONSIDERA TRABAJAR EN COLEGIOS MUNICIPALIZADOS EN LOS MESES DE DICIEMBRE Y ENERO, LO QUE SE ESTIMA QUE SERIA UN FRACASO EN LA COBERTURA DE PROYECTO, SE SUGIERE MODIFICAN LOS PLAZOS DE EJECUCION PARA UN REAL Y OPTIMO LOGRO DE LOS OBJETIVOS.                           
3- SOLO 2 CARTAS DE COMPROMISO DEL RR.HH.                                                                             
4- CV SIN FIRMA.                                                                  
5- SOLO PRESENTA COTIZACION DE NAT DE YOGA 100 Y EL PROYECTO CONTEMPLA 150                
6- DEBERIA PRESENTAR AUTORIZACIONES RESPECTIVAS PARA TRABAJAR CON MENORES Y DEFINIR LOS HORARIOS DE TRABAJO Y LAS CLASES QUE SE DESEA INTERVENIR.
7. COMO IDEA BUENA, PERO LA INTERVENCIÓN EN DETERMINADAS ASIGNATURAS, DEBE CONTEMPLAR UNA COORDINACIÓN CON JEFES DE UTP, PARA INTERVENIR EL CURRICULUM DE LA ASIGNATURA.</v>
          </cell>
          <cell r="AK135" t="str">
            <v>PSICOSOCIAL</v>
          </cell>
          <cell r="AL135">
            <v>7382859</v>
          </cell>
          <cell r="AM135">
            <v>7382859</v>
          </cell>
          <cell r="AN135">
            <v>0</v>
          </cell>
          <cell r="AO135" t="str">
            <v>ELEGIBLE</v>
          </cell>
          <cell r="AP135">
            <v>0</v>
          </cell>
          <cell r="AQ135">
            <v>0</v>
          </cell>
          <cell r="AR135">
            <v>7382859</v>
          </cell>
          <cell r="AS135">
            <v>0</v>
          </cell>
          <cell r="AT135">
            <v>7382859</v>
          </cell>
          <cell r="AU135" t="str">
            <v>NO ADJUDICADO</v>
          </cell>
          <cell r="AV135">
            <v>0</v>
          </cell>
          <cell r="AW135" t="str">
            <v>Iquique</v>
          </cell>
          <cell r="AX135" t="str">
            <v/>
          </cell>
        </row>
      </sheetData>
      <sheetData sheetId="9"/>
      <sheetData sheetId="10"/>
      <sheetData sheetId="11"/>
      <sheetData sheetId="12"/>
      <sheetData sheetId="13">
        <row r="11">
          <cell r="C11" t="str">
            <v>69.250.400-3</v>
          </cell>
          <cell r="D11" t="str">
            <v>ILUSTRE MUNICIPALIDAD DE COLCHANE</v>
          </cell>
          <cell r="E11" t="str">
            <v>10.201.631-9</v>
          </cell>
          <cell r="F11" t="str">
            <v>TEOFILO PEDRO MAMANI GARCÍA</v>
          </cell>
          <cell r="G11" t="str">
            <v>16.468.112-2</v>
          </cell>
          <cell r="H11" t="str">
            <v>JUAN CARLOS MAMANI CHURATA</v>
          </cell>
        </row>
        <row r="12">
          <cell r="C12" t="str">
            <v>65.006.319-8</v>
          </cell>
          <cell r="D12" t="str">
            <v>ASOCIACIÓN INDÍGENA MAPUCHE NEWEN TW LE A HYIÑ PW PEÑI</v>
          </cell>
          <cell r="E12" t="str">
            <v>9.102.397-0</v>
          </cell>
          <cell r="F12" t="str">
            <v>RAMÓN ROBERTO DÍAZ ALVEAR</v>
          </cell>
          <cell r="G12" t="str">
            <v>9.102.397-0</v>
          </cell>
          <cell r="H12" t="str">
            <v>RAMÓN ROBERTO DÍAZ ALVEAR</v>
          </cell>
        </row>
        <row r="13">
          <cell r="C13" t="str">
            <v>65.032.068-9</v>
          </cell>
          <cell r="D13" t="str">
            <v>COMITÉ DE VIVIENDA VILLA PADRE JAVIER GARCÍA</v>
          </cell>
          <cell r="E13" t="str">
            <v>10.958.093-7</v>
          </cell>
          <cell r="F13" t="str">
            <v>TERESA DELMONT OSSANDON</v>
          </cell>
          <cell r="G13" t="str">
            <v>10.958.093-7</v>
          </cell>
          <cell r="H13" t="str">
            <v>TERESA DELMONT OSSANDON</v>
          </cell>
        </row>
        <row r="14">
          <cell r="C14" t="str">
            <v>70.617.000-6</v>
          </cell>
          <cell r="D14" t="str">
            <v>JUNTA DE VECINOS  N°4 DEL POBLADO DE TARAPACÁ</v>
          </cell>
          <cell r="E14" t="str">
            <v>7.491.467-5</v>
          </cell>
          <cell r="F14" t="str">
            <v>ERMELINDA MARQUEZADO CASTRO</v>
          </cell>
          <cell r="G14" t="str">
            <v>7.491.467-5</v>
          </cell>
          <cell r="H14" t="str">
            <v>ERMELINDA MARQUEZADO CASTRO</v>
          </cell>
        </row>
        <row r="15">
          <cell r="C15" t="str">
            <v>65.479.210-0</v>
          </cell>
          <cell r="D15" t="str">
            <v>JUNTA DE VECINOS N° 21 VILLA MILENIUM</v>
          </cell>
          <cell r="E15" t="str">
            <v>12.836.610-5</v>
          </cell>
          <cell r="F15" t="str">
            <v>VÍCTOR LÓPEZ LÓPEZ</v>
          </cell>
          <cell r="G15" t="str">
            <v>12.836.610-5</v>
          </cell>
          <cell r="H15" t="str">
            <v>MARYORIE BARAHONA BUGUEÑO</v>
          </cell>
        </row>
        <row r="16">
          <cell r="C16" t="str">
            <v>65.479.210-0</v>
          </cell>
          <cell r="D16" t="str">
            <v>JUNTA DE VECINOS N° 21 VILLA MILENIUM</v>
          </cell>
          <cell r="E16" t="str">
            <v>12.836.610-5</v>
          </cell>
          <cell r="F16" t="str">
            <v>VÍCTOR LÓPEZ LÓPEZ</v>
          </cell>
          <cell r="G16" t="str">
            <v>12.836.610-5</v>
          </cell>
          <cell r="H16" t="str">
            <v>VÍCTOR LÓPEZ LÓPEZ</v>
          </cell>
        </row>
        <row r="17">
          <cell r="C17" t="str">
            <v>65.041.121-8</v>
          </cell>
          <cell r="D17" t="str">
            <v>JUNTA DE VECINOS HABITACIONAL ARTURO PRAT CHACÓN</v>
          </cell>
          <cell r="E17" t="str">
            <v>6.853.740-8</v>
          </cell>
          <cell r="F17" t="str">
            <v>IVÁN SCHILLER CASANGA</v>
          </cell>
          <cell r="G17" t="str">
            <v>6.853.740-8</v>
          </cell>
          <cell r="H17" t="str">
            <v>IVÁN SCHILLER CASANGA</v>
          </cell>
        </row>
        <row r="18">
          <cell r="C18" t="str">
            <v>65.003.055-9</v>
          </cell>
          <cell r="D18" t="str">
            <v>JUNTA DE VECINOS CERRO DRAGÓN Nº 38</v>
          </cell>
          <cell r="E18" t="str">
            <v>5.990.840-5</v>
          </cell>
          <cell r="F18" t="str">
            <v>HIPÓLITO ARTURO CASTILLO ROJAS</v>
          </cell>
          <cell r="G18" t="str">
            <v>8363219-4</v>
          </cell>
          <cell r="H18" t="str">
            <v>MARGARITA CLAVEL ROCCO</v>
          </cell>
        </row>
        <row r="19">
          <cell r="C19" t="str">
            <v>65.003.055-9</v>
          </cell>
          <cell r="D19" t="str">
            <v>JUNTA DE VECINOS CERRO DRAGÓN Nº 38</v>
          </cell>
          <cell r="E19" t="str">
            <v>5.990.840-5</v>
          </cell>
          <cell r="F19" t="str">
            <v>HIPÓLITO ARTURO CASTILLO ROJAS</v>
          </cell>
          <cell r="G19">
            <v>0</v>
          </cell>
          <cell r="H19" t="str">
            <v>MAXIMILIANO ELOY ROJAS</v>
          </cell>
        </row>
        <row r="20">
          <cell r="C20" t="str">
            <v>65.051.609-5</v>
          </cell>
          <cell r="D20" t="str">
            <v>CENTRO GENERAL DE PADRES COLEGIO ESPAÑA</v>
          </cell>
          <cell r="E20" t="str">
            <v>13.143.359-k</v>
          </cell>
          <cell r="F20" t="str">
            <v>JANA JARA ORTÍZ</v>
          </cell>
          <cell r="G20" t="str">
            <v>13.143.359-k</v>
          </cell>
          <cell r="H20" t="str">
            <v>JANA JARA ORTÍZ</v>
          </cell>
        </row>
        <row r="21">
          <cell r="C21" t="str">
            <v>65.055.174-5</v>
          </cell>
          <cell r="D21" t="str">
            <v>CENTRO DE PADRES Y APODERADOS JARDÍN INFANTIL SEMILLITA DEL FUTURO</v>
          </cell>
          <cell r="E21" t="str">
            <v>13.214.039-1</v>
          </cell>
          <cell r="F21" t="str">
            <v>CECILIA RETAMAL BRUNA</v>
          </cell>
          <cell r="G21" t="str">
            <v>13.214.039-1</v>
          </cell>
          <cell r="H21" t="str">
            <v>CECILIA RETAMAL BRUNA</v>
          </cell>
        </row>
        <row r="22">
          <cell r="C22" t="str">
            <v>65.264.370-1</v>
          </cell>
          <cell r="D22" t="str">
            <v>JUNTA DE VECINOS MARIO MIRANDA GÉNESIS I</v>
          </cell>
          <cell r="E22" t="str">
            <v>5.002.338-9</v>
          </cell>
          <cell r="F22" t="str">
            <v>MIRIAN ESPINOZA TORO</v>
          </cell>
          <cell r="G22" t="str">
            <v>5.002.338-9</v>
          </cell>
          <cell r="H22" t="str">
            <v>MIRIAN ESPINOZA TORO</v>
          </cell>
        </row>
        <row r="23">
          <cell r="C23" t="str">
            <v>65.459.350-7</v>
          </cell>
          <cell r="D23" t="str">
            <v>JUNTA DE VECINOS CERRO TARAPACÁ</v>
          </cell>
          <cell r="E23" t="str">
            <v>9.307.490-4</v>
          </cell>
          <cell r="F23" t="str">
            <v>GAVINO MAMANI CASTRO</v>
          </cell>
          <cell r="G23" t="str">
            <v>9.307.490-4</v>
          </cell>
          <cell r="H23" t="str">
            <v>GAVINO MAMANI CASTRO</v>
          </cell>
        </row>
        <row r="24">
          <cell r="C24" t="str">
            <v>65.413.990-3</v>
          </cell>
          <cell r="D24" t="str">
            <v>JUNTA DE VECINOS N° 10 FUERZA SOLIDARIA</v>
          </cell>
          <cell r="E24" t="str">
            <v>7.465.549-1</v>
          </cell>
          <cell r="F24" t="str">
            <v>VIANA NIEVAS ARAN</v>
          </cell>
          <cell r="G24" t="str">
            <v>7.465.549-1</v>
          </cell>
          <cell r="H24" t="str">
            <v>VIANA NIEVAS ARAN</v>
          </cell>
        </row>
        <row r="25">
          <cell r="C25" t="str">
            <v>65.398.534-K</v>
          </cell>
          <cell r="D25" t="str">
            <v>JUNTA DE VECINOS N° 19 LA CASCADA</v>
          </cell>
          <cell r="E25" t="str">
            <v>12.800.534-K</v>
          </cell>
          <cell r="F25" t="str">
            <v>YESICA GONZÁLEZ PONCE</v>
          </cell>
          <cell r="G25" t="str">
            <v>12.800.534-K</v>
          </cell>
          <cell r="H25" t="str">
            <v>YESICA GONZÁLEZ PONCE</v>
          </cell>
        </row>
        <row r="26">
          <cell r="C26" t="str">
            <v>65.100.170-6</v>
          </cell>
          <cell r="D26" t="str">
            <v>JUNTA DE VECINOS N° 17 VILLA 2000</v>
          </cell>
          <cell r="E26" t="str">
            <v>7.633.882-5</v>
          </cell>
          <cell r="F26" t="str">
            <v>LUIS ALFREDO CHÁVEZ ALBANEZ</v>
          </cell>
          <cell r="G26" t="str">
            <v>7.633.882-5</v>
          </cell>
          <cell r="H26" t="str">
            <v>LUIS ALFREDO CHÁVEZ ALBANEZ</v>
          </cell>
        </row>
        <row r="27">
          <cell r="C27" t="str">
            <v>65.257.440-8</v>
          </cell>
          <cell r="D27" t="str">
            <v>JUNTA DE VECINOS VILLA FREI</v>
          </cell>
          <cell r="E27" t="str">
            <v>12.212.243-3</v>
          </cell>
          <cell r="F27" t="str">
            <v>SOLE OXA PALAPE</v>
          </cell>
          <cell r="G27" t="str">
            <v>12.212.243-3</v>
          </cell>
          <cell r="H27" t="str">
            <v>SOLE OXA PALAPE</v>
          </cell>
        </row>
        <row r="28">
          <cell r="C28" t="str">
            <v>65.228.230-K</v>
          </cell>
          <cell r="D28" t="str">
            <v>JUNTA DE VECINOS N° 12 POBLACIÓN LAS DUNAS</v>
          </cell>
          <cell r="E28" t="str">
            <v>9.450.370-1</v>
          </cell>
          <cell r="F28" t="str">
            <v>ERIKA HOYOS HOYOS</v>
          </cell>
          <cell r="G28" t="str">
            <v>9.450.370-1</v>
          </cell>
          <cell r="H28" t="str">
            <v>ERIKA HOYOS HOYOS</v>
          </cell>
        </row>
        <row r="29">
          <cell r="C29" t="str">
            <v>65.829.350-8</v>
          </cell>
          <cell r="D29" t="str">
            <v>JUNTA DE VECINOS CASAS DEL ALTO</v>
          </cell>
          <cell r="E29" t="str">
            <v>10.154.599-7</v>
          </cell>
          <cell r="F29" t="str">
            <v>YERKO MAURICIO BALBONTÍN BRAVO</v>
          </cell>
          <cell r="G29" t="str">
            <v>10.154.599-7</v>
          </cell>
          <cell r="H29" t="str">
            <v>YERKO MAURICIO BALBONTÍN BRAVO</v>
          </cell>
        </row>
        <row r="30">
          <cell r="C30" t="str">
            <v>65.594.200-9</v>
          </cell>
          <cell r="D30" t="str">
            <v>JUNTA DE VECINOS EMPRENDEDORES DEL DESIERTO</v>
          </cell>
          <cell r="E30" t="str">
            <v>9.682.113-1</v>
          </cell>
          <cell r="F30" t="str">
            <v>YUBIZA DE LOURDES CABEZAS SALGADO</v>
          </cell>
          <cell r="G30" t="str">
            <v>9.682.113-1</v>
          </cell>
          <cell r="H30" t="str">
            <v>YUBIZA DE LOURDES CABEZAS SALGADO</v>
          </cell>
        </row>
        <row r="31">
          <cell r="C31" t="str">
            <v>65.046.208-4</v>
          </cell>
          <cell r="D31" t="str">
            <v>AGRUPACIÓN DE USUARIOS FAMILIARES Y AMIGOS DE ATANOR</v>
          </cell>
          <cell r="E31" t="str">
            <v>8.757.996-4</v>
          </cell>
          <cell r="F31" t="str">
            <v>SYLVIA ERNESTINA ZULETA VEGA</v>
          </cell>
          <cell r="G31" t="str">
            <v>6.906.746-8</v>
          </cell>
          <cell r="H31" t="str">
            <v>PATRICIA DEL CARMEN LISBOA ARAVENA</v>
          </cell>
        </row>
        <row r="32">
          <cell r="C32" t="str">
            <v>65.016.414-8</v>
          </cell>
          <cell r="D32" t="str">
            <v>CENTRO SOCIAL Y CULTURAL RAÍCES Y PROGRESO</v>
          </cell>
          <cell r="E32" t="str">
            <v>15.369.214-9</v>
          </cell>
          <cell r="F32" t="str">
            <v>HENRY ESTEBAN RUSNIGHI PRIETO</v>
          </cell>
          <cell r="G32" t="str">
            <v>13.863.990-8</v>
          </cell>
          <cell r="H32" t="str">
            <v>ÁLVARO RODRIGO HURTADO MAGNATA</v>
          </cell>
        </row>
        <row r="33">
          <cell r="C33" t="str">
            <v>65.036.675-1</v>
          </cell>
          <cell r="D33" t="str">
            <v>CENTRO SOCIAL Y CULTURAL AMIGOS DE LA CUECA</v>
          </cell>
          <cell r="E33" t="str">
            <v>12.519.919-4</v>
          </cell>
          <cell r="F33" t="str">
            <v>JOSÉ ÁVILA TRONCOSO</v>
          </cell>
          <cell r="G33" t="str">
            <v>12.519.919-4</v>
          </cell>
          <cell r="H33" t="str">
            <v>JOSÉ ÁVILA TRONCOSO</v>
          </cell>
        </row>
        <row r="34">
          <cell r="C34" t="str">
            <v>65.695.650-K</v>
          </cell>
          <cell r="D34" t="str">
            <v>CENTRO SOCIAL CULTURAL COMPAÑÍA DE DANZA DEJA- VU</v>
          </cell>
          <cell r="E34" t="str">
            <v>16.477.289-6</v>
          </cell>
          <cell r="F34" t="str">
            <v xml:space="preserve">KARLA ALEXANDRA CLARAMUNT DÍAZ </v>
          </cell>
          <cell r="G34" t="str">
            <v>13.828.533-2</v>
          </cell>
          <cell r="H34" t="str">
            <v>ANDREA SANTANDER DÍAZ</v>
          </cell>
        </row>
        <row r="35">
          <cell r="C35" t="str">
            <v>65.043.794-2</v>
          </cell>
          <cell r="D35" t="str">
            <v>CENTRO DE ESTUDIOS CULTURALES Y SOCIALES ALTURAS</v>
          </cell>
          <cell r="E35" t="str">
            <v>15.003.893-6</v>
          </cell>
          <cell r="F35" t="str">
            <v>MERXES SAN MARTÍN GÓMEZ</v>
          </cell>
          <cell r="G35" t="str">
            <v>15.003.893-6</v>
          </cell>
          <cell r="H35" t="str">
            <v>MERXES SAN MARTÍN GÓMEZ</v>
          </cell>
        </row>
        <row r="36">
          <cell r="C36" t="str">
            <v>65.043.231-2</v>
          </cell>
          <cell r="D36" t="str">
            <v>AGRUPACION FOLCLÓRICA YOCALLA INTI</v>
          </cell>
          <cell r="E36" t="str">
            <v>9.890.871-4</v>
          </cell>
          <cell r="F36" t="str">
            <v>DANIZA ASTUDILLO NÚÑEZ</v>
          </cell>
          <cell r="G36" t="str">
            <v>9.890.871-4</v>
          </cell>
          <cell r="H36" t="str">
            <v>DANIZA ASTUDILLO NÚÑEZ</v>
          </cell>
        </row>
        <row r="37">
          <cell r="C37" t="str">
            <v>65.042.853-6</v>
          </cell>
          <cell r="D37" t="str">
            <v>CENTRO CULTURAL, SOCIAL, JUVENIL: ALEJANDRO CAÑAS</v>
          </cell>
          <cell r="E37" t="str">
            <v>9.697.529-5</v>
          </cell>
          <cell r="F37" t="str">
            <v>ALEJANDRO CAÑAS ESPINOZA</v>
          </cell>
          <cell r="G37" t="str">
            <v>9.697.529-5</v>
          </cell>
          <cell r="H37" t="str">
            <v>ALEJANDRO CAÑAS ESPINOZA</v>
          </cell>
        </row>
        <row r="38">
          <cell r="C38" t="str">
            <v>56.078.190-3</v>
          </cell>
          <cell r="D38" t="str">
            <v>ONG CREDOS</v>
          </cell>
          <cell r="E38" t="str">
            <v>7760049-3</v>
          </cell>
          <cell r="F38" t="str">
            <v xml:space="preserve">CLAUDIO HUERTA TAPIA </v>
          </cell>
          <cell r="G38" t="str">
            <v>6094485-7</v>
          </cell>
          <cell r="H38" t="str">
            <v>HÉCTOR ROJAS CABRERA</v>
          </cell>
        </row>
        <row r="39">
          <cell r="C39" t="str">
            <v>65.009.244-9</v>
          </cell>
          <cell r="D39" t="str">
            <v>ASOCIACIÓN INDÍGENA HUANCA QUIÑUTA</v>
          </cell>
          <cell r="E39" t="str">
            <v>10.720.922-0</v>
          </cell>
          <cell r="F39" t="str">
            <v>RÚBEN MOSCOSO MAMANI</v>
          </cell>
          <cell r="G39" t="str">
            <v>10.720.922-0</v>
          </cell>
          <cell r="H39" t="str">
            <v>RUBÉN MOSCOSO MAMANI</v>
          </cell>
        </row>
        <row r="40">
          <cell r="C40" t="str">
            <v>65.036.686-7</v>
          </cell>
          <cell r="D40" t="str">
            <v>CENTRO CULTURAL Y SOCIAL COLECTIVO DE ARTE LOS PATA PELÁ</v>
          </cell>
          <cell r="E40" t="str">
            <v>13.219.373-8</v>
          </cell>
          <cell r="F40" t="str">
            <v>CLAUDIA CAMACHO VILLALOBOS</v>
          </cell>
          <cell r="G40" t="str">
            <v>9.101.931-0</v>
          </cell>
          <cell r="H40" t="str">
            <v>LISSETE GÓMEZ MERCADO</v>
          </cell>
        </row>
        <row r="41">
          <cell r="C41" t="str">
            <v>65.041.121-8</v>
          </cell>
          <cell r="D41" t="str">
            <v>JUNTA DE VECINOS HABITACIONAL ARTURO PRAT CHACÓN</v>
          </cell>
          <cell r="E41" t="str">
            <v>6.853.740-1</v>
          </cell>
          <cell r="F41" t="str">
            <v>IVÁN SCHILLER CASAGNA</v>
          </cell>
          <cell r="G41" t="str">
            <v>17.097.291-0</v>
          </cell>
          <cell r="H41" t="str">
            <v>CRISTIAN AYALA GONZÁLEZ</v>
          </cell>
        </row>
        <row r="42">
          <cell r="C42" t="str">
            <v>75.506.700-8</v>
          </cell>
          <cell r="D42" t="str">
            <v>COMUNIDAD INDÍGENA AYMARA  CASA BLANCA</v>
          </cell>
          <cell r="E42" t="str">
            <v>11.815.998-5</v>
          </cell>
          <cell r="F42" t="str">
            <v>NATALIO PAPIC TIAINA</v>
          </cell>
          <cell r="G42" t="str">
            <v>14.106.422-3</v>
          </cell>
          <cell r="H42" t="str">
            <v>PEDRO PIZARRO ROJAS</v>
          </cell>
        </row>
        <row r="43">
          <cell r="C43" t="str">
            <v>74.189.300-2</v>
          </cell>
          <cell r="D43" t="str">
            <v>JUNTA DE VECINOS VILLA SANTA MARÍA</v>
          </cell>
          <cell r="E43" t="str">
            <v>6.233.025-2</v>
          </cell>
          <cell r="F43" t="str">
            <v>ELBA VALENZUELA GARCÍA</v>
          </cell>
          <cell r="G43" t="str">
            <v>6.233.025-2</v>
          </cell>
          <cell r="H43" t="str">
            <v>ELBA VALENZUELA GARCÍA</v>
          </cell>
        </row>
        <row r="44">
          <cell r="C44" t="str">
            <v>65.030.857-3</v>
          </cell>
          <cell r="D44" t="str">
            <v>CENTRO SOCIAL CULTURAL ARTESANAL GASTRONÓMICO DE PICA</v>
          </cell>
          <cell r="E44" t="str">
            <v>6.621.935-6</v>
          </cell>
          <cell r="F44" t="str">
            <v>GRACIELA PALAPE ROBLES</v>
          </cell>
          <cell r="G44" t="str">
            <v>9.947.052-6</v>
          </cell>
          <cell r="H44" t="str">
            <v>VERONICA SAN MARTÍN VALENCIA</v>
          </cell>
        </row>
        <row r="45">
          <cell r="C45" t="str">
            <v>65.039.651-0</v>
          </cell>
          <cell r="D45" t="str">
            <v>CENTRO CULTURAL Y SOCIAL EMILIO ZÁRATE MORENO</v>
          </cell>
          <cell r="E45" t="str">
            <v>12.612.254-3</v>
          </cell>
          <cell r="F45" t="str">
            <v>ANA ZÁRATE RAMOS</v>
          </cell>
          <cell r="G45" t="str">
            <v>12.612.254-3</v>
          </cell>
          <cell r="H45" t="str">
            <v>ANA ZÁRATE RAMOS</v>
          </cell>
        </row>
        <row r="46">
          <cell r="C46" t="str">
            <v>65.000.461-2</v>
          </cell>
          <cell r="D46" t="str">
            <v>CENTRO GENERAL DE PADRES Y APODERADOS ACADEMIA POZO ALMONTE</v>
          </cell>
          <cell r="E46" t="str">
            <v>9.871.261-5</v>
          </cell>
          <cell r="F46" t="str">
            <v>JOHN ESTAY CORTÉS</v>
          </cell>
          <cell r="G46" t="str">
            <v>9.871.261-5</v>
          </cell>
          <cell r="H46" t="str">
            <v>JOHN ESTAY CORTÉS</v>
          </cell>
        </row>
        <row r="47">
          <cell r="C47" t="str">
            <v>75.744.300-7</v>
          </cell>
          <cell r="D47" t="str">
            <v>CORPORACIÓN AMBIENTAL FRATERNIDAD ECOLÓGICA UNIVERSITARIA</v>
          </cell>
          <cell r="E47" t="str">
            <v>9.861.884-8</v>
          </cell>
          <cell r="F47" t="str">
            <v>CLAUDIO VALDIVIA GUZMÁN</v>
          </cell>
          <cell r="G47" t="str">
            <v>9.861.884-8</v>
          </cell>
          <cell r="H47" t="str">
            <v>CLAUDIO VALDIVIA GUZMÁN</v>
          </cell>
        </row>
        <row r="48">
          <cell r="C48" t="str">
            <v>65.222.980-8</v>
          </cell>
          <cell r="D48" t="str">
            <v>CENTRO SOCIAL Y CULTURAL CAMINOS</v>
          </cell>
          <cell r="E48" t="str">
            <v>16.594.160-8</v>
          </cell>
          <cell r="F48" t="str">
            <v>FRANCISCO RIVERA VILCA</v>
          </cell>
          <cell r="G48" t="str">
            <v>16.594.160-8</v>
          </cell>
          <cell r="H48" t="str">
            <v>FRANCISO RIVERA VILCA</v>
          </cell>
        </row>
        <row r="49">
          <cell r="C49" t="str">
            <v>65.023.233-K</v>
          </cell>
          <cell r="D49" t="str">
            <v>JUNTA DE VECINOS DEL PUEBLO DE CUANALLA</v>
          </cell>
          <cell r="E49" t="str">
            <v>13.640.743-0</v>
          </cell>
          <cell r="F49" t="str">
            <v>JUAN PABLO FERNÁNDEZ VIZA</v>
          </cell>
          <cell r="G49" t="str">
            <v>15.010.301-0</v>
          </cell>
          <cell r="H49" t="str">
            <v>JOSE ZUÑIGA FERNANDEZ</v>
          </cell>
        </row>
        <row r="50">
          <cell r="C50" t="str">
            <v>65.032.068-9</v>
          </cell>
          <cell r="D50" t="str">
            <v>COMITÉ DE VIVIENDA VILLA PADRE JAVIER GARCÍA</v>
          </cell>
          <cell r="E50" t="str">
            <v>10958093-7</v>
          </cell>
          <cell r="F50" t="str">
            <v>TERESA DELMONT OSSANDON</v>
          </cell>
          <cell r="G50" t="str">
            <v>10.958.094-5</v>
          </cell>
          <cell r="H50" t="str">
            <v>Mauricio Delmont Ossandon</v>
          </cell>
        </row>
        <row r="51">
          <cell r="C51" t="str">
            <v>65.068.099-5</v>
          </cell>
          <cell r="D51" t="str">
            <v xml:space="preserve">ASOCIACIÓN INDÍGENA AYMARA HIJOS DE LA QUEBRADA DE AROMA </v>
          </cell>
          <cell r="E51" t="str">
            <v>5,531,865-4</v>
          </cell>
          <cell r="F51" t="str">
            <v xml:space="preserve">ESCOLÁSTICO SIVERIO BARTOLO CARLOS </v>
          </cell>
          <cell r="G51" t="str">
            <v>6,135,172-8</v>
          </cell>
          <cell r="H51" t="str">
            <v>Juanito Rene Bartolo Viza</v>
          </cell>
        </row>
        <row r="52">
          <cell r="C52" t="str">
            <v>65.031.875-7</v>
          </cell>
          <cell r="D52" t="str">
            <v>ASOCIACIÓN DE EDUCACIÓN SUPERIOR ARU WAYNA</v>
          </cell>
          <cell r="E52" t="str">
            <v>15.969.782-7</v>
          </cell>
          <cell r="F52" t="str">
            <v>JOCELIN COÑAJAGUA FLORES</v>
          </cell>
          <cell r="G52" t="str">
            <v>15.969.782-7</v>
          </cell>
          <cell r="H52" t="str">
            <v>JOCELIN COÑAJAGUA FLORES</v>
          </cell>
        </row>
        <row r="53">
          <cell r="C53" t="str">
            <v>65.049.683-3</v>
          </cell>
          <cell r="D53" t="str">
            <v>CENTRO DE MADRES "VICTORIA" UNIDAD VECINAL N° 01</v>
          </cell>
          <cell r="E53" t="str">
            <v>14.752.563-k</v>
          </cell>
          <cell r="F53" t="str">
            <v>MELANIA CRUZ FLORES</v>
          </cell>
          <cell r="G53" t="str">
            <v>15.012.517-0</v>
          </cell>
          <cell r="H53" t="str">
            <v>Celia Hoyos Hoyos</v>
          </cell>
        </row>
        <row r="54">
          <cell r="C54" t="str">
            <v>65.068.097-9</v>
          </cell>
          <cell r="D54" t="str">
            <v>CENTRO CULTURAL SOCIAL "LAKITAS DE JAIÑA LOS CHAQUETOS"</v>
          </cell>
          <cell r="E54" t="str">
            <v>7.670.118-0</v>
          </cell>
          <cell r="F54" t="str">
            <v>RAFAEL ARMANDO VILCA LUCAY</v>
          </cell>
          <cell r="G54" t="str">
            <v>15.925.401-1</v>
          </cell>
          <cell r="H54" t="str">
            <v>MILTON EDUARDO VILCA PÉREZ</v>
          </cell>
        </row>
        <row r="55">
          <cell r="C55" t="str">
            <v>65.059.945-4</v>
          </cell>
          <cell r="D55" t="str">
            <v>SOCIEDAD RELIGIOSA MORENADA DEVOTOS VIRGEN DE LA ASUNTA DEL PUEBLO DE SIBAYA</v>
          </cell>
          <cell r="E55" t="str">
            <v>7.166.876-2</v>
          </cell>
          <cell r="F55" t="str">
            <v>ALEJANDRO JAVIER CAPETILLO CAQUEO</v>
          </cell>
          <cell r="G55" t="str">
            <v>7.166.876-2</v>
          </cell>
          <cell r="H55" t="str">
            <v>ALEJANDRO JAVIER CAPETILLO CAQUEO</v>
          </cell>
        </row>
        <row r="56">
          <cell r="C56" t="str">
            <v>75.968.170-3</v>
          </cell>
          <cell r="D56" t="str">
            <v>ASOCIACIÓN INDÍGENA AYMARA AGRUPACIÓN DE MUJERES ARTESANAS DE LA COMUNA DE COLCHANE AYMAR WARMI</v>
          </cell>
          <cell r="E56" t="str">
            <v>10.202.552-0</v>
          </cell>
          <cell r="F56" t="str">
            <v>CELIA PETRONILA CHALLAPA CHALLAPA</v>
          </cell>
          <cell r="G56" t="str">
            <v>10.202.552-0</v>
          </cell>
          <cell r="H56" t="str">
            <v>CELIA PETRONILA CHALLAPA CHALLAPA</v>
          </cell>
        </row>
        <row r="57">
          <cell r="C57" t="str">
            <v>65.452.500-5</v>
          </cell>
          <cell r="D57" t="str">
            <v>UNIÓN COMUNAL DE JUNTAS DE VECINOS</v>
          </cell>
          <cell r="E57" t="str">
            <v>5.346.091-7</v>
          </cell>
          <cell r="F57" t="str">
            <v>MAXIMILIANO MARIO CHAMACA VILCHES</v>
          </cell>
          <cell r="G57" t="str">
            <v>13.171.062-3</v>
          </cell>
          <cell r="H57" t="str">
            <v>IVÁN ALÉXIS CHOQUE CAQUEO</v>
          </cell>
        </row>
        <row r="58">
          <cell r="C58" t="str">
            <v>56.083.190-0</v>
          </cell>
          <cell r="D58" t="str">
            <v>CENTRO CULTURAL ORQUESTA FILARMÓNICA INFANTIL-JUVENIL ALTO HOSPICIO</v>
          </cell>
          <cell r="E58" t="str">
            <v>9.318.330-4</v>
          </cell>
          <cell r="F58" t="str">
            <v>MIRNA DÍAZ BRAVO</v>
          </cell>
          <cell r="G58" t="str">
            <v>9.318.330-4</v>
          </cell>
          <cell r="H58" t="str">
            <v>MIRNA DÍAZ BRAVO</v>
          </cell>
        </row>
        <row r="59">
          <cell r="C59" t="str">
            <v>65.009.153-1</v>
          </cell>
          <cell r="D59" t="str">
            <v>CENTRO CULTURAL Y SOCIAL WAYNA WARA, COLEGIO HISPANO ITALIANO</v>
          </cell>
          <cell r="E59" t="str">
            <v>6.576.161-0</v>
          </cell>
          <cell r="F59" t="str">
            <v>ALIRO RUBÉN OSSIO LUZA</v>
          </cell>
          <cell r="G59" t="str">
            <v>6.385.150-7</v>
          </cell>
          <cell r="H59" t="str">
            <v>JUAN CARLOS FUENTES VISTOSO</v>
          </cell>
        </row>
        <row r="60">
          <cell r="C60" t="str">
            <v>65.030.101-3</v>
          </cell>
          <cell r="D60" t="str">
            <v>COMUNIDAD INDÍGENA QUECHUA DE QUIPISCA</v>
          </cell>
          <cell r="E60" t="str">
            <v>12.161.528-2</v>
          </cell>
          <cell r="F60" t="str">
            <v>WILFREDO MANUEL BACIAN DELGADO</v>
          </cell>
          <cell r="G60" t="str">
            <v>21.218.863-8</v>
          </cell>
          <cell r="H60" t="str">
            <v>CELENE MAGALI SÁNCHEZ BEERRA</v>
          </cell>
        </row>
        <row r="61">
          <cell r="C61" t="str">
            <v>50.775.070-2</v>
          </cell>
          <cell r="D61" t="str">
            <v>COMUNIDAD INDÍGENA AYMARA CHUSMIZA USMAGAMA</v>
          </cell>
          <cell r="E61" t="str">
            <v>4.510.448-6</v>
          </cell>
          <cell r="F61" t="str">
            <v>TEODORO ANTONIO PAPIC ILAJA</v>
          </cell>
          <cell r="G61" t="str">
            <v>14.106.422-3</v>
          </cell>
          <cell r="H61" t="str">
            <v>PEDRO SEBASTIÁN PIZARRO ROJAS</v>
          </cell>
        </row>
        <row r="62">
          <cell r="C62" t="str">
            <v>65.428.060-6</v>
          </cell>
          <cell r="D62" t="str">
            <v xml:space="preserve">CLUB DEPORTIVO ESCOLAR SAN PEDRO DE ALTO HOSPICIO </v>
          </cell>
          <cell r="E62" t="str">
            <v>16.359.495-1</v>
          </cell>
          <cell r="F62" t="str">
            <v xml:space="preserve">ALEX PATRICIO HERNÁNDEZ ARTEAGA </v>
          </cell>
          <cell r="G62" t="str">
            <v>7.847.022-4</v>
          </cell>
          <cell r="H62" t="str">
            <v>GUILLERMO ROLANDO ESPINOZA COTTA</v>
          </cell>
        </row>
        <row r="63">
          <cell r="C63" t="str">
            <v>65.569.880-9</v>
          </cell>
          <cell r="D63" t="str">
            <v>CENTRO DE DESARROLLO SOCIAL Y LABORAL ESTRELLA NEGRA.</v>
          </cell>
          <cell r="E63" t="str">
            <v>12.611.379-K</v>
          </cell>
          <cell r="F63" t="str">
            <v>EFRAIN RODRIGUEZ VERA</v>
          </cell>
          <cell r="G63" t="str">
            <v>12.611.379-K</v>
          </cell>
          <cell r="H63" t="str">
            <v>EFRAIN RODRÍGUEZ VERA</v>
          </cell>
        </row>
        <row r="64">
          <cell r="C64" t="str">
            <v>72.813.200-5</v>
          </cell>
          <cell r="D64" t="str">
            <v>COMUNIDAD INDÍGENA AYMARA DE CANCOSA</v>
          </cell>
          <cell r="E64" t="str">
            <v>5.701.834-8</v>
          </cell>
          <cell r="F64" t="str">
            <v>NESTOR PATRICIO TICUNA GÓMEZ</v>
          </cell>
          <cell r="G64" t="str">
            <v>7.827.084-5</v>
          </cell>
          <cell r="H64" t="str">
            <v>ANTONIO HERNÁN MAMANI MAMANI</v>
          </cell>
        </row>
        <row r="65">
          <cell r="C65" t="str">
            <v>65.022.628-3</v>
          </cell>
          <cell r="D65" t="str">
            <v>ASOCIACIÓN INDÍGENA CENTRO CULTURAL COMUNIDAD TAQPACAHANI "ENTRE TODOS"</v>
          </cell>
          <cell r="E65" t="str">
            <v>10.129.537-0</v>
          </cell>
          <cell r="F65" t="str">
            <v>CARLOS BENEDICTO MOLLO CHUQUITIGLLA</v>
          </cell>
          <cell r="G65" t="str">
            <v>15.018.763-K</v>
          </cell>
          <cell r="H65" t="str">
            <v>TAMARA SÁNCHEZ ÁLVAREZ</v>
          </cell>
        </row>
        <row r="66">
          <cell r="C66" t="str">
            <v>73.889.400-6</v>
          </cell>
          <cell r="D66" t="str">
            <v>CLUB DE DEPORTES NORTEAMÉRICA</v>
          </cell>
          <cell r="E66" t="str">
            <v>7.127.384-9</v>
          </cell>
          <cell r="F66" t="str">
            <v>JULIO SEGUNDO CORVALÁN VARGAS</v>
          </cell>
          <cell r="G66" t="str">
            <v>7.988.476-6</v>
          </cell>
          <cell r="H66" t="str">
            <v>ARTURO LAUTARO ALVAREZ ROA</v>
          </cell>
        </row>
        <row r="67">
          <cell r="C67" t="str">
            <v>65.067.181-3</v>
          </cell>
          <cell r="D67" t="str">
            <v>CENTRO CULTURAL Y SOCIAL INTI WILLKA</v>
          </cell>
          <cell r="E67" t="str">
            <v>11.814.656-5</v>
          </cell>
          <cell r="F67" t="str">
            <v>DAVID ELIAS MENDOZA PEÑA</v>
          </cell>
          <cell r="G67" t="str">
            <v>16.864.948-7</v>
          </cell>
          <cell r="H67" t="str">
            <v>SUSAN SOLEDAD SALAZAR CAYO</v>
          </cell>
        </row>
        <row r="68">
          <cell r="C68" t="str">
            <v>53.304.130-2</v>
          </cell>
          <cell r="D68" t="str">
            <v>CLUB DE CUECA Y FOLKLORE PRIMER AMANECER</v>
          </cell>
          <cell r="E68" t="str">
            <v>7.680.070-7</v>
          </cell>
          <cell r="F68" t="str">
            <v>MANUEL GONZÁLEZ MORENO</v>
          </cell>
          <cell r="G68" t="str">
            <v>7.680.070-7</v>
          </cell>
          <cell r="H68" t="str">
            <v>MANUEL GONZÁLEZ MORENO</v>
          </cell>
        </row>
        <row r="69">
          <cell r="C69" t="str">
            <v>65.084.569-2</v>
          </cell>
          <cell r="D69" t="str">
            <v>COMITÉ DE EMERGENCIA POBLADORES DE HUARA</v>
          </cell>
          <cell r="E69" t="str">
            <v>9.267.341-3</v>
          </cell>
          <cell r="F69" t="str">
            <v>ANGÉLICA DEL CARMEN TITO CORTÉS</v>
          </cell>
          <cell r="G69" t="str">
            <v>6.900.385-0</v>
          </cell>
          <cell r="H69" t="str">
            <v>SERGIO RENE PLATERO CHAMBE</v>
          </cell>
        </row>
        <row r="70">
          <cell r="C70" t="str">
            <v>65.285.870-8</v>
          </cell>
          <cell r="D70" t="str">
            <v>CLUB ADULTO MAYOR ÁGUILAS BLANCAS</v>
          </cell>
          <cell r="E70" t="str">
            <v>6.853.964-1</v>
          </cell>
          <cell r="F70" t="str">
            <v>SANDRA MARÍA ARROYO ESTAÑARO</v>
          </cell>
          <cell r="G70" t="str">
            <v>6.853.964-1</v>
          </cell>
          <cell r="H70" t="str">
            <v>SANDRA MARÍA ARROYO ESTAÑARO</v>
          </cell>
        </row>
        <row r="71">
          <cell r="C71" t="str">
            <v>65.081.029-5</v>
          </cell>
          <cell r="D71" t="str">
            <v xml:space="preserve">CENTRO SOCIAL Y CULTURAL COMUNIDAD SORDA EL SONIDO DEL SILENCIO </v>
          </cell>
          <cell r="E71" t="str">
            <v>15.217.301-6</v>
          </cell>
          <cell r="F71" t="str">
            <v xml:space="preserve">CAROLINA DE LAS MERCEDES ÁVILA ARAYA </v>
          </cell>
          <cell r="G71" t="str">
            <v>17.791.826-1</v>
          </cell>
          <cell r="H71" t="str">
            <v>FELIPE ANDRÉS PARRA ÁLVAREZ</v>
          </cell>
        </row>
        <row r="72">
          <cell r="C72" t="str">
            <v>65.006.115-2</v>
          </cell>
          <cell r="D72" t="str">
            <v>CLUB DEPORTIVO NIÑO Y PATRIA</v>
          </cell>
          <cell r="E72" t="str">
            <v>11.506.781-8</v>
          </cell>
          <cell r="F72" t="str">
            <v>SANDRA ELIZABETH PIZARRO ROJAS</v>
          </cell>
          <cell r="G72" t="str">
            <v>16.591.641-7</v>
          </cell>
          <cell r="H72" t="str">
            <v>VICTORIA DE LOURDES DÍAZ SANTANDER</v>
          </cell>
        </row>
        <row r="73">
          <cell r="C73" t="str">
            <v>65.000.524-4</v>
          </cell>
          <cell r="D73" t="str">
            <v>CLUB DEPORTIVO LA ARAUCANA IQUIQUE</v>
          </cell>
          <cell r="E73" t="str">
            <v>11.333.539-4</v>
          </cell>
          <cell r="F73" t="str">
            <v xml:space="preserve">HILDA ORELLANA TELLO </v>
          </cell>
          <cell r="G73" t="str">
            <v>10.979.519-4</v>
          </cell>
          <cell r="H73" t="str">
            <v>GONZALO ARAYA BARREDA</v>
          </cell>
        </row>
        <row r="74">
          <cell r="C74" t="str">
            <v>65.900.330-9</v>
          </cell>
          <cell r="D74" t="str">
            <v xml:space="preserve">JUNTA DE VECINOS VILLA DON ARTURO </v>
          </cell>
          <cell r="E74" t="str">
            <v>15.002.379-3</v>
          </cell>
          <cell r="F74" t="str">
            <v>JEAN CARLOS HOWARD CRISOSTO</v>
          </cell>
          <cell r="G74" t="str">
            <v>15.002.379-3</v>
          </cell>
          <cell r="H74" t="str">
            <v>JEAN CARLOS HOWARD CRISOSTO</v>
          </cell>
        </row>
        <row r="75">
          <cell r="C75" t="str">
            <v>65.025.379-5</v>
          </cell>
          <cell r="D75" t="str">
            <v xml:space="preserve">CLUB DEPORTIVO DE NATACIÓN MASTER AMANCIO MONARDES </v>
          </cell>
          <cell r="E75" t="str">
            <v>7.962.950-2</v>
          </cell>
          <cell r="F75" t="str">
            <v xml:space="preserve">LUZ RODRÍGUEZ LARA </v>
          </cell>
          <cell r="G75" t="str">
            <v>N/A</v>
          </cell>
          <cell r="H75">
            <v>0</v>
          </cell>
        </row>
        <row r="76">
          <cell r="C76" t="str">
            <v>65.040.155-7</v>
          </cell>
          <cell r="D76" t="str">
            <v>CLUB DEPORTIVO PAIDOTRIBO</v>
          </cell>
          <cell r="E76" t="str">
            <v>3.291.033-5</v>
          </cell>
          <cell r="F76" t="str">
            <v>DIANA VEGA MÉNDEZ</v>
          </cell>
          <cell r="G76" t="str">
            <v>3.291.033-5</v>
          </cell>
          <cell r="H76" t="str">
            <v>DIANA VEGA MÉNDEZ</v>
          </cell>
        </row>
        <row r="77">
          <cell r="C77" t="str">
            <v>65.067.743-3</v>
          </cell>
          <cell r="D77" t="str">
            <v>CLUB DEPORTIVO Y SOCIAL SACCO</v>
          </cell>
          <cell r="E77" t="str">
            <v>13.907.950-7</v>
          </cell>
          <cell r="F77" t="str">
            <v>ALEJANDRA SALGADO VALENZUELA</v>
          </cell>
          <cell r="G77" t="str">
            <v>13.642.171-9</v>
          </cell>
          <cell r="H77" t="str">
            <v>MEILYN LAGUNAS VALLEJOS</v>
          </cell>
        </row>
        <row r="78">
          <cell r="C78" t="str">
            <v>65.028.246-9</v>
          </cell>
          <cell r="D78" t="str">
            <v>CLUB DE PATINAJE ARTISTICO EVOLUTION MAI PASS</v>
          </cell>
          <cell r="E78" t="str">
            <v>13.637.250-5</v>
          </cell>
          <cell r="F78" t="str">
            <v xml:space="preserve">JORGE ALBERTO GONZÁLEZ GALLARDO </v>
          </cell>
          <cell r="G78" t="str">
            <v>13.637.250-5</v>
          </cell>
          <cell r="H78" t="str">
            <v>JORGE ALBERTO GONZÁLEZ GALLARDO</v>
          </cell>
        </row>
        <row r="79">
          <cell r="C79" t="str">
            <v>65.060.051-7</v>
          </cell>
          <cell r="D79" t="str">
            <v>CLUB DEPORTIVO ANTARES</v>
          </cell>
          <cell r="E79" t="str">
            <v>14.271.592-9</v>
          </cell>
          <cell r="F79" t="str">
            <v xml:space="preserve">CAROL BODEVIN BUSTOS </v>
          </cell>
          <cell r="G79" t="str">
            <v>15.924.911-5</v>
          </cell>
          <cell r="H79" t="str">
            <v>JURGEN MURIEL CONCHA</v>
          </cell>
        </row>
        <row r="80">
          <cell r="C80" t="str">
            <v>65.059.575-0</v>
          </cell>
          <cell r="D80" t="str">
            <v>CLUB DEPORTIVO SOCIAL Y CULTURAL CAVASPORTS</v>
          </cell>
          <cell r="E80" t="str">
            <v>13.333.270-7</v>
          </cell>
          <cell r="F80" t="str">
            <v>LUIS GAMBOA MAGGI</v>
          </cell>
          <cell r="G80" t="str">
            <v>13.333.270-7</v>
          </cell>
          <cell r="H80" t="str">
            <v>LUIS GAMBOA MAGGI</v>
          </cell>
        </row>
        <row r="81">
          <cell r="C81" t="str">
            <v>65.760.400-3</v>
          </cell>
          <cell r="D81" t="str">
            <v>CLUB ATLETICO RODRIGO IRRIBARREN</v>
          </cell>
          <cell r="E81" t="str">
            <v>6.230.205-4</v>
          </cell>
          <cell r="F81" t="str">
            <v>HUGO BOBADILLA REYES</v>
          </cell>
          <cell r="G81" t="str">
            <v>6.230.205-4</v>
          </cell>
          <cell r="H81" t="str">
            <v>HUGO BOBADILLA REYES</v>
          </cell>
        </row>
        <row r="82">
          <cell r="C82" t="str">
            <v>75.894.900-1</v>
          </cell>
          <cell r="D82" t="str">
            <v>JUNTA DE VECINOS Nº 8 APAMILCA</v>
          </cell>
          <cell r="E82" t="str">
            <v>9.844.753-9</v>
          </cell>
          <cell r="F82" t="str">
            <v>TORIBIO MAMANI CASTRO</v>
          </cell>
          <cell r="G82" t="str">
            <v>9.844.753-9</v>
          </cell>
          <cell r="H82" t="str">
            <v>TORIBIO MAMANI CASTRO</v>
          </cell>
        </row>
        <row r="83">
          <cell r="C83" t="str">
            <v>65.033.297-0</v>
          </cell>
          <cell r="D83" t="str">
            <v>CLUB DEPORTIVO ALGARROBO POZO ALMONTE</v>
          </cell>
          <cell r="E83" t="str">
            <v>16.684.488-4</v>
          </cell>
          <cell r="F83" t="str">
            <v>JULIO ENCINA SOTO</v>
          </cell>
          <cell r="G83" t="str">
            <v>16.056.381-8</v>
          </cell>
          <cell r="H83" t="str">
            <v>ERIC EGAÑA CONTRERAS</v>
          </cell>
        </row>
        <row r="84">
          <cell r="C84" t="str">
            <v>65.062.171-9</v>
          </cell>
          <cell r="D84" t="str">
            <v>CLUB ADULTO MAYOR CERRO DRAGÓN</v>
          </cell>
          <cell r="E84" t="str">
            <v>7.885.072-8</v>
          </cell>
          <cell r="F84" t="str">
            <v>MIRTA TERRAZAS NÚÑEZ</v>
          </cell>
          <cell r="G84" t="str">
            <v>7.885.072-8</v>
          </cell>
          <cell r="H84" t="str">
            <v>MIRTA TERRAZAS NÚÑEZ</v>
          </cell>
        </row>
        <row r="85">
          <cell r="C85" t="str">
            <v>65.016.823-2</v>
          </cell>
          <cell r="D85" t="str">
            <v>CLUB ESCUELA DEPORTIVA COLO COLO</v>
          </cell>
          <cell r="E85" t="str">
            <v>10.336.017-k</v>
          </cell>
          <cell r="F85" t="str">
            <v>MARÍA MORA MEYER</v>
          </cell>
          <cell r="G85" t="str">
            <v>11.484.218-4</v>
          </cell>
          <cell r="H85" t="str">
            <v>CARMEN LOPEZ DIAZ</v>
          </cell>
        </row>
        <row r="86">
          <cell r="C86" t="str">
            <v>75.992.220-4</v>
          </cell>
          <cell r="D86" t="str">
            <v>CLUB SOCIAL Y DEPORTIVO NORTE ANDINO</v>
          </cell>
          <cell r="E86" t="str">
            <v>8.998.873-k</v>
          </cell>
          <cell r="F86" t="str">
            <v>JUAN GUEVARA ACEVEDO</v>
          </cell>
          <cell r="G86" t="str">
            <v>8.998.873-k</v>
          </cell>
          <cell r="H86" t="str">
            <v>JUAN GUEVARA ACEVEDO</v>
          </cell>
        </row>
        <row r="87">
          <cell r="C87" t="str">
            <v>75.992.220-4</v>
          </cell>
          <cell r="D87" t="str">
            <v>CLUB SOCIAL Y DEPORTIVO NORTE ANDINO</v>
          </cell>
          <cell r="E87" t="str">
            <v>8.998.873-k</v>
          </cell>
          <cell r="F87" t="str">
            <v>JUAN GUEVARA ACEVEDO</v>
          </cell>
          <cell r="G87" t="str">
            <v>8.998.873-k</v>
          </cell>
          <cell r="H87" t="str">
            <v>NANCY CASTILLO ARANCIBIA</v>
          </cell>
        </row>
        <row r="88">
          <cell r="C88" t="str">
            <v>74.664.500-7</v>
          </cell>
          <cell r="D88" t="str">
            <v>ASOCIACIÓN ADULTA DE FÚTBOL ALTO HOSPICIO</v>
          </cell>
          <cell r="E88" t="str">
            <v>8.746.152-1</v>
          </cell>
          <cell r="F88" t="str">
            <v>ENRIQUE GONZÁLEZ SEPÚLVEDA</v>
          </cell>
          <cell r="G88" t="str">
            <v>8.746.152-1</v>
          </cell>
          <cell r="H88" t="str">
            <v>ENRIQUE GONZÁLEZ  SEPÚLVEDA</v>
          </cell>
        </row>
        <row r="89">
          <cell r="C89" t="str">
            <v>65.059.629-3</v>
          </cell>
          <cell r="D89" t="str">
            <v>CENTRO SOCIAL CULTURAL Y DEPORTIVO FLECHA ROJA</v>
          </cell>
          <cell r="E89" t="str">
            <v>15.924.218-8</v>
          </cell>
          <cell r="F89" t="str">
            <v>JULIA CONTRERAS TOLEDO</v>
          </cell>
          <cell r="G89" t="str">
            <v>14.106.536-k</v>
          </cell>
          <cell r="H89" t="str">
            <v>OSCAR ARAYA FUENTES</v>
          </cell>
        </row>
        <row r="90">
          <cell r="C90" t="str">
            <v>65.044.975-4</v>
          </cell>
          <cell r="D90" t="str">
            <v>CLUB DEPORTIVO DE PATINAJE ARTÍSTICO CAVANCHA IQUIQUE</v>
          </cell>
          <cell r="E90" t="str">
            <v>10.380.569-4</v>
          </cell>
          <cell r="F90" t="str">
            <v>JORGE DAZA GÓMEZ</v>
          </cell>
          <cell r="G90" t="str">
            <v>10.380.569-4</v>
          </cell>
          <cell r="H90" t="str">
            <v>JORGE DAZA GÓMEZ</v>
          </cell>
        </row>
        <row r="91">
          <cell r="C91" t="str">
            <v>65.068.607-1</v>
          </cell>
          <cell r="D91" t="str">
            <v>CLUB DEPORTIVO SAGITARIO</v>
          </cell>
          <cell r="E91" t="str">
            <v>13.215.085-0</v>
          </cell>
          <cell r="F91" t="str">
            <v>GAMAQDIEL CHANDIA ARAYA</v>
          </cell>
          <cell r="G91" t="str">
            <v>13.215.085-0</v>
          </cell>
          <cell r="H91" t="str">
            <v>GAMADIEL CHANDIA ARAYA</v>
          </cell>
        </row>
        <row r="92">
          <cell r="C92" t="str">
            <v>65.829.350-8</v>
          </cell>
          <cell r="D92" t="str">
            <v>JUNTA DE VECINOS CASAS DEL ALTO</v>
          </cell>
          <cell r="E92" t="str">
            <v>10.154.599-7</v>
          </cell>
          <cell r="F92" t="str">
            <v>YERKO MAURICIO BALBONTÍN BRAVO</v>
          </cell>
          <cell r="G92" t="str">
            <v>15.685.606-1</v>
          </cell>
          <cell r="H92" t="str">
            <v>GERSON EDUARDO ARREDONDO FLORES</v>
          </cell>
        </row>
        <row r="93">
          <cell r="C93" t="str">
            <v>65.080.259-4</v>
          </cell>
          <cell r="D93" t="str">
            <v>CENTRO SOCIAL CULTURAL LA MINGA</v>
          </cell>
          <cell r="E93" t="str">
            <v>6.436.936-9</v>
          </cell>
          <cell r="F93" t="str">
            <v>ELBA MESÍAS MORALES</v>
          </cell>
          <cell r="G93" t="str">
            <v>15.018.371-5</v>
          </cell>
          <cell r="H93" t="str">
            <v>PEDRO MEDALLA SALINAS</v>
          </cell>
        </row>
        <row r="94">
          <cell r="C94" t="str">
            <v>65.067.577-0</v>
          </cell>
          <cell r="D94" t="str">
            <v>ASOCIACIÓN DE ESCUELA DE FÚTBOL CONVENIO CULTURAL, DEPORTIVO E INTERNACIONAL CCDENI</v>
          </cell>
          <cell r="E94" t="str">
            <v>7.267.735-8</v>
          </cell>
          <cell r="F94" t="str">
            <v>LUIS ROBERTO PLAZA RIQUELME</v>
          </cell>
          <cell r="G94" t="str">
            <v>7.267.735-8</v>
          </cell>
          <cell r="H94" t="str">
            <v>LUIS ROBERTO PLAZA RIQUELME</v>
          </cell>
        </row>
        <row r="95">
          <cell r="C95" t="str">
            <v>65.239.890-1</v>
          </cell>
          <cell r="D95" t="str">
            <v>ASOCIACIÓN ATLÉTICA REGIONAL DE TARAPACÁ</v>
          </cell>
          <cell r="E95" t="str">
            <v>8.626.773-k</v>
          </cell>
          <cell r="F95" t="str">
            <v>OSCAR ALFARO MORAGA</v>
          </cell>
          <cell r="G95" t="str">
            <v>17.705.776-2</v>
          </cell>
          <cell r="H95" t="str">
            <v>FELIPE PARDO CABRERA</v>
          </cell>
        </row>
        <row r="96">
          <cell r="C96" t="str">
            <v>65.030.212-5</v>
          </cell>
          <cell r="D96" t="str">
            <v>CLUB DEPORTIVO CHANGOS BODYBOARD</v>
          </cell>
          <cell r="E96" t="str">
            <v>13.214.936-4</v>
          </cell>
          <cell r="F96" t="str">
            <v>JORGE MIX SEPÚLVEDA</v>
          </cell>
          <cell r="G96" t="str">
            <v>13.214.936-4</v>
          </cell>
          <cell r="H96" t="str">
            <v>JORGE MIX SEPÚLVEDA</v>
          </cell>
        </row>
        <row r="97">
          <cell r="C97" t="str">
            <v>73.889.400-6</v>
          </cell>
          <cell r="D97" t="str">
            <v>CLUB DE DEPORTES NORTEAMÉRICA</v>
          </cell>
          <cell r="E97" t="str">
            <v>7.127.384-9</v>
          </cell>
          <cell r="F97" t="str">
            <v xml:space="preserve">JULIO CORVALAN VARGAS </v>
          </cell>
          <cell r="G97" t="str">
            <v>5.842.403-K</v>
          </cell>
          <cell r="H97" t="str">
            <v>SOFIA VALDIVIA RÍOS</v>
          </cell>
        </row>
        <row r="98">
          <cell r="C98" t="str">
            <v>65.085.400-4</v>
          </cell>
          <cell r="D98" t="str">
            <v>ASOCIACIÓN DE FÚTBOL CANADELA IQUIQUE</v>
          </cell>
          <cell r="E98" t="str">
            <v>13.703.125-6</v>
          </cell>
          <cell r="F98" t="str">
            <v>CÉSAR TAPIA SOTO</v>
          </cell>
          <cell r="G98" t="str">
            <v>13.215.599-2</v>
          </cell>
          <cell r="H98" t="str">
            <v>RICARDO LLANES VALENZUELA</v>
          </cell>
        </row>
        <row r="99">
          <cell r="C99" t="str">
            <v>65.006.753-3</v>
          </cell>
          <cell r="D99" t="str">
            <v>CLUB DEPORTIVO O´HIGGINS</v>
          </cell>
          <cell r="E99" t="str">
            <v>7.661.177-7</v>
          </cell>
          <cell r="F99" t="str">
            <v>JUAN MANUEL QUIROZ TABILO</v>
          </cell>
          <cell r="G99" t="str">
            <v>7.661.177-7</v>
          </cell>
          <cell r="H99" t="str">
            <v>JUAN MANUEL QUIROZ TABILO</v>
          </cell>
        </row>
        <row r="100">
          <cell r="C100" t="str">
            <v>65.006.753-3</v>
          </cell>
          <cell r="D100" t="str">
            <v>CLUB SOCIAL Y DEPORTIVO YUNGAY</v>
          </cell>
          <cell r="E100" t="str">
            <v>13.640.696-5</v>
          </cell>
          <cell r="F100" t="str">
            <v>ARSENIO ANTONIO LOZANO MOLINA</v>
          </cell>
          <cell r="G100" t="str">
            <v>13.213.952-0</v>
          </cell>
          <cell r="H100" t="str">
            <v>CLAUDIA HAYDE LÓPEZ CARMONA</v>
          </cell>
        </row>
        <row r="101">
          <cell r="C101" t="str">
            <v>65.870.080-4</v>
          </cell>
          <cell r="D101" t="str">
            <v>ASOCIACIÓN DEPORTIVA LOCAL DE AUTOMOVILÍSMO DE IQUIQUE</v>
          </cell>
          <cell r="E101" t="str">
            <v>7.860.466-2</v>
          </cell>
          <cell r="F101" t="str">
            <v>GIANCARLO GORRINI TESSER</v>
          </cell>
          <cell r="G101" t="str">
            <v>13.009.277-2</v>
          </cell>
          <cell r="H101" t="str">
            <v>ENZO LUIGGI CORDANO YUPANQUI</v>
          </cell>
        </row>
        <row r="102">
          <cell r="C102" t="str">
            <v>65.039.239-6</v>
          </cell>
          <cell r="D102" t="str">
            <v>CORPORACIÓN MUNICIPAL DE DEPORTES DE IQUIQUE</v>
          </cell>
          <cell r="E102" t="str">
            <v>10.115.241-3</v>
          </cell>
          <cell r="F102" t="str">
            <v>RICARDO VALLES CÓRDOVA</v>
          </cell>
          <cell r="G102" t="str">
            <v>16.351.931-3</v>
          </cell>
          <cell r="H102" t="str">
            <v>ELSIE VERÓNICA LUZA JORQUERA</v>
          </cell>
        </row>
        <row r="103">
          <cell r="C103" t="str">
            <v>65.072.218-3</v>
          </cell>
          <cell r="D103" t="str">
            <v>AGRUPACIÓN DE CENTROS DE PADRES Y APODERADOS JARDÍN INFANTÍL CARANGUITOS DE CAMIÑA E INGACOYO DE CHAPIQUILTA</v>
          </cell>
          <cell r="E103" t="str">
            <v>13.171.019-4</v>
          </cell>
          <cell r="F103" t="str">
            <v>KEVIN PEDRO MONTAÑO VIZA</v>
          </cell>
          <cell r="G103" t="str">
            <v>13.171.019-4</v>
          </cell>
          <cell r="H103" t="str">
            <v>KEVIN PEDRO MONTAÑO VIZA</v>
          </cell>
        </row>
        <row r="104">
          <cell r="C104" t="str">
            <v>65.012.609-2</v>
          </cell>
          <cell r="D104" t="str">
            <v>CLUB DEPORTIVO PEDRO PALLERES CABEZAS</v>
          </cell>
          <cell r="E104" t="str">
            <v>12.439.141-5</v>
          </cell>
          <cell r="F104" t="str">
            <v>ROBERTO ADOLFO MASOLIVER BECERRA</v>
          </cell>
          <cell r="G104" t="str">
            <v>12.439.141-5</v>
          </cell>
          <cell r="H104" t="str">
            <v>ROBERTO ADOLFO MASOLIVER BECERRA</v>
          </cell>
        </row>
        <row r="105">
          <cell r="C105" t="str">
            <v>65.063.724-0</v>
          </cell>
          <cell r="D105" t="str">
            <v>CLUB DEPORTIVO MILÁN LOS OLIVOS YALA YALA</v>
          </cell>
          <cell r="E105" t="str">
            <v>13.528.187-5</v>
          </cell>
          <cell r="F105" t="str">
            <v>SUSANA CHOQUE CHALLAPA</v>
          </cell>
          <cell r="G105" t="str">
            <v>13.528.187-5</v>
          </cell>
          <cell r="H105" t="str">
            <v>SUSANA CHOQUE CHALLAPA</v>
          </cell>
        </row>
        <row r="106">
          <cell r="C106" t="str">
            <v>65.018.691-5</v>
          </cell>
          <cell r="D106" t="str">
            <v>CLUB DEPORTIVO THUNUPA</v>
          </cell>
          <cell r="E106" t="str">
            <v>9.771.254.9</v>
          </cell>
          <cell r="F106" t="str">
            <v>JULIA FRESIA SOLIZ SOLIZ</v>
          </cell>
          <cell r="G106" t="str">
            <v>9.771.254.9</v>
          </cell>
          <cell r="H106" t="str">
            <v>JULIA FRESIA SOLIZ SOLIZ</v>
          </cell>
        </row>
        <row r="107">
          <cell r="C107" t="str">
            <v>65.085.514-0</v>
          </cell>
          <cell r="D107" t="str">
            <v>ASOCIACIÓN DE FÚTBOL SENIOR DE POZO ALMONTE</v>
          </cell>
          <cell r="E107" t="str">
            <v>11.858.297-7</v>
          </cell>
          <cell r="F107" t="str">
            <v>MANUEL ALEJANDRO SEPÚLVEDA TRUJILLO</v>
          </cell>
          <cell r="G107" t="str">
            <v>11.858.297-7</v>
          </cell>
          <cell r="H107" t="str">
            <v>MANUEL ALEJANDRO SEPÚLVEDA TRUJILLO</v>
          </cell>
        </row>
        <row r="108">
          <cell r="C108" t="str">
            <v>65.015.309-K</v>
          </cell>
          <cell r="D108" t="str">
            <v>AGRUPACIÓN CULTURAL VILLA NAVIDAD</v>
          </cell>
          <cell r="E108" t="str">
            <v>13.556.002-2</v>
          </cell>
          <cell r="F108" t="str">
            <v>JONATHAN UGARTE ESCOBEDO</v>
          </cell>
          <cell r="G108" t="str">
            <v>13.556.002-2</v>
          </cell>
          <cell r="H108" t="str">
            <v>JONATHAN UGARTE ESCOBEDO</v>
          </cell>
        </row>
        <row r="109">
          <cell r="C109" t="str">
            <v>65.036.925-4</v>
          </cell>
          <cell r="D109" t="str">
            <v>AGRUPACIÓN DE BAILE RELIGIOSOS DE SAN LORENZO DE IQUIQUE</v>
          </cell>
          <cell r="E109" t="str">
            <v>14.103.770-6</v>
          </cell>
          <cell r="F109" t="str">
            <v>RODRIGO HERRERA HERRERA</v>
          </cell>
          <cell r="G109" t="str">
            <v>14.103.770-6</v>
          </cell>
          <cell r="H109" t="str">
            <v>RODRIGO HERRERA HERRERA</v>
          </cell>
        </row>
        <row r="110">
          <cell r="C110" t="str">
            <v>65.035.187-5</v>
          </cell>
          <cell r="D110" t="str">
            <v>AGRUPACION SOCIAL Y CULTURAL MI BARRIO EN EL OASIS</v>
          </cell>
          <cell r="E110" t="str">
            <v>6.822.805-0</v>
          </cell>
          <cell r="F110" t="str">
            <v>ANA JOOB BARREDA</v>
          </cell>
          <cell r="G110" t="str">
            <v>5.829.519-1</v>
          </cell>
          <cell r="H110" t="str">
            <v>JUAN PONCE CONLEY</v>
          </cell>
        </row>
        <row r="111">
          <cell r="C111" t="str">
            <v>65.112.090-K</v>
          </cell>
          <cell r="D111" t="str">
            <v>ASOCIACIÓN DE FÚTBOL INTEREMPRESAS Y SERVICIOS AFIS</v>
          </cell>
          <cell r="E111" t="str">
            <v>7.957.971-8</v>
          </cell>
          <cell r="F111" t="str">
            <v>ANTONIO ANGEL ARAYA</v>
          </cell>
          <cell r="G111" t="str">
            <v>7.957.971-8</v>
          </cell>
          <cell r="H111" t="str">
            <v>ANTONIO ANGEL ARAYA</v>
          </cell>
        </row>
        <row r="112">
          <cell r="C112" t="str">
            <v>65.047.896-7</v>
          </cell>
          <cell r="D112" t="str">
            <v>ASOCIACIÓN INDIGENA QUECHUA CENTRO CULURAL NIÑA DE MIS OJOS</v>
          </cell>
          <cell r="E112" t="str">
            <v>10.406.080-3</v>
          </cell>
          <cell r="F112" t="str">
            <v>RONALD ESTICA ZUÑIGA</v>
          </cell>
          <cell r="G112" t="str">
            <v>10.406.080-3</v>
          </cell>
          <cell r="H112" t="str">
            <v>RONALD ESTICA ZUÑIGA</v>
          </cell>
        </row>
        <row r="113">
          <cell r="C113" t="str">
            <v>65.012.158-9</v>
          </cell>
          <cell r="D113" t="str">
            <v xml:space="preserve">CENTRO SOCIAL Y CULTURAL EMPODERADAS CEM  </v>
          </cell>
          <cell r="E113" t="str">
            <v>13.415.035-1</v>
          </cell>
          <cell r="F113" t="str">
            <v>JOSELING BARRAZA</v>
          </cell>
          <cell r="G113" t="str">
            <v>13.415.035-1</v>
          </cell>
          <cell r="H113" t="str">
            <v>JOSELING BARRAZA</v>
          </cell>
        </row>
        <row r="114">
          <cell r="C114" t="str">
            <v>65.034.507-K</v>
          </cell>
          <cell r="D114" t="str">
            <v xml:space="preserve">Centro Cultural y Social Banda de Ex Alumnos Liceo de Hombres </v>
          </cell>
          <cell r="E114" t="str">
            <v>12.419.254-4</v>
          </cell>
          <cell r="F114" t="str">
            <v>HERIBERTO RUBIO ROJAS</v>
          </cell>
          <cell r="G114" t="str">
            <v>12.419.254-4</v>
          </cell>
          <cell r="H114" t="str">
            <v>HERIBERTO RUBIO ROJAS</v>
          </cell>
        </row>
        <row r="115">
          <cell r="C115" t="str">
            <v>65.021.838-8</v>
          </cell>
          <cell r="D115" t="str">
            <v>CENTRO CULTURAL Y SOCIAL COOLTURA</v>
          </cell>
          <cell r="E115" t="str">
            <v>13.502.338-8</v>
          </cell>
          <cell r="F115" t="str">
            <v>CLAUDIA SÁNCHEZ AROS</v>
          </cell>
          <cell r="G115" t="str">
            <v>13.213.780-3</v>
          </cell>
          <cell r="H115" t="str">
            <v>DANITZA FUENTELZAR PIZARRO</v>
          </cell>
        </row>
        <row r="116">
          <cell r="C116" t="str">
            <v>65.021.838-8</v>
          </cell>
          <cell r="D116" t="str">
            <v>CENTRO CULTURAL Y SOCIAL COOLTURA</v>
          </cell>
          <cell r="E116" t="str">
            <v>13.415.928-6</v>
          </cell>
          <cell r="F116" t="str">
            <v>MAURO LAGOS ALBORNOZ</v>
          </cell>
          <cell r="G116" t="str">
            <v>13.866.723-5</v>
          </cell>
          <cell r="H116" t="str">
            <v>RODOLFO MIRANDA MESIAS</v>
          </cell>
        </row>
        <row r="117">
          <cell r="C117" t="str">
            <v>65.037.403-7</v>
          </cell>
          <cell r="D117" t="str">
            <v>CENTRO CULTURAL Y SOCIAL CUCHUFLÍ BARQUILLO SABOR GRAFFITI</v>
          </cell>
          <cell r="E117" t="str">
            <v>6.588.236-1</v>
          </cell>
          <cell r="F117" t="str">
            <v>DANITZA QUINTEROS CORTEZ</v>
          </cell>
          <cell r="G117" t="str">
            <v>16.865.582-7</v>
          </cell>
          <cell r="H117" t="str">
            <v>CAMILO JORQUERA OPAZO</v>
          </cell>
        </row>
        <row r="118">
          <cell r="C118" t="str">
            <v>65.957.070-K</v>
          </cell>
          <cell r="D118" t="str">
            <v>CENTRO CULTURAL Y SOCIAL DIABLADA MORENADA SAN LORENZO</v>
          </cell>
          <cell r="E118" t="str">
            <v>11.816.479-2</v>
          </cell>
          <cell r="F118" t="str">
            <v>PAMELA BARRAZA VILLALOBOS</v>
          </cell>
          <cell r="G118" t="str">
            <v>11.816.479-2</v>
          </cell>
          <cell r="H118" t="str">
            <v>PAMELA BARRAZA VILLALOBOS</v>
          </cell>
        </row>
        <row r="119">
          <cell r="C119" t="str">
            <v>65.037.207-7</v>
          </cell>
          <cell r="D119" t="str">
            <v>CENTRO CULTURAL Y SOCIAL EL TREN DE LA CULTURA, LA SALUD Y LA RECREACIÓN</v>
          </cell>
          <cell r="E119">
            <v>0</v>
          </cell>
          <cell r="F119" t="str">
            <v>MARÍA PINTO MORENO</v>
          </cell>
          <cell r="G119">
            <v>0</v>
          </cell>
          <cell r="H119" t="str">
            <v>MARÍA PINTO MORENO</v>
          </cell>
        </row>
        <row r="120">
          <cell r="C120" t="str">
            <v>72.324.200-2</v>
          </cell>
          <cell r="D120" t="str">
            <v>JUNTA DE VECINOS CAROL URZÚA N° 50</v>
          </cell>
          <cell r="E120" t="str">
            <v>8.593.745-6</v>
          </cell>
          <cell r="F120" t="str">
            <v>LINA FLORES GUERREROS</v>
          </cell>
          <cell r="G120" t="str">
            <v>15.002.948-1</v>
          </cell>
          <cell r="H120" t="str">
            <v>BOSCO GONZÁLEZ JIMÉNEZ</v>
          </cell>
        </row>
        <row r="121">
          <cell r="C121" t="str">
            <v>65.012.001-9</v>
          </cell>
          <cell r="D121" t="str">
            <v xml:space="preserve">Centro Cultural y Social Teatro la Mesa </v>
          </cell>
          <cell r="E121" t="str">
            <v>15.312.620-8</v>
          </cell>
          <cell r="F121" t="str">
            <v>MARIELA VIAL BURGOS</v>
          </cell>
          <cell r="G121" t="str">
            <v>15.312.620-8</v>
          </cell>
          <cell r="H121" t="str">
            <v>MARIELA VIAL BURGOS</v>
          </cell>
        </row>
        <row r="122">
          <cell r="C122" t="str">
            <v>65.012.001-9</v>
          </cell>
          <cell r="D122" t="str">
            <v xml:space="preserve">Centro Cultural y Social Teatro la Mesa </v>
          </cell>
          <cell r="E122" t="str">
            <v>15.312.620-8</v>
          </cell>
          <cell r="F122" t="str">
            <v>MARIELA VIAL BURGOS</v>
          </cell>
          <cell r="G122" t="str">
            <v>15.009.596-4</v>
          </cell>
          <cell r="H122" t="str">
            <v>PABLO TOLEDO ROZAS</v>
          </cell>
        </row>
        <row r="123">
          <cell r="C123" t="str">
            <v>65.480.490-7</v>
          </cell>
          <cell r="D123" t="str">
            <v>CENTRO DE MADRES SANTA TERESITA DE LOS ANDES DE LA TIRANA</v>
          </cell>
          <cell r="E123" t="str">
            <v>5.258.849-9</v>
          </cell>
          <cell r="F123" t="str">
            <v>IRMA VERA GUZMÁN</v>
          </cell>
          <cell r="G123" t="str">
            <v>5.258.849-9</v>
          </cell>
          <cell r="H123" t="str">
            <v>IRMA VERA GUZMÁN</v>
          </cell>
        </row>
        <row r="124">
          <cell r="C124" t="str">
            <v>65.047.870-3</v>
          </cell>
          <cell r="D124" t="str">
            <v>CENTRO DE PADRES Y APODERADOS JARDÍN INFANTIL LOS PATITOS</v>
          </cell>
          <cell r="E124" t="str">
            <v>11.815.992-6</v>
          </cell>
          <cell r="F124" t="str">
            <v>ROBERTO ESTAY SANCHEZ</v>
          </cell>
          <cell r="G124" t="str">
            <v>10.780.396-3</v>
          </cell>
          <cell r="H124" t="str">
            <v>MARIANELA CUYUL BARRIA</v>
          </cell>
        </row>
        <row r="125">
          <cell r="C125" t="str">
            <v>65.924.880-8</v>
          </cell>
          <cell r="D125" t="str">
            <v>CENTRO PARA EL PROGRESO DE HUARA CEPROH</v>
          </cell>
          <cell r="E125" t="str">
            <v>16.864.258-K</v>
          </cell>
          <cell r="F125" t="str">
            <v>MILKO MANZONI IBARRA</v>
          </cell>
          <cell r="G125" t="str">
            <v>16.864.258-K</v>
          </cell>
          <cell r="H125" t="str">
            <v>MILKO MANZONI IBARRA</v>
          </cell>
        </row>
        <row r="126">
          <cell r="C126" t="str">
            <v>65.439.430-K</v>
          </cell>
          <cell r="D126" t="str">
            <v>CENTRO SOCIAL CULTURAL AGRUPACIÓN DE MUJERES ISABEL ALLENDE LLONA</v>
          </cell>
          <cell r="E126" t="str">
            <v>6.007.119-5</v>
          </cell>
          <cell r="F126" t="str">
            <v>ESTER FLORES CASTRO</v>
          </cell>
          <cell r="G126" t="str">
            <v>12.585.156-8</v>
          </cell>
          <cell r="H126" t="str">
            <v>NICOLAS VERGARA CONTRERAS</v>
          </cell>
        </row>
        <row r="127">
          <cell r="C127" t="str">
            <v>65.931.380-4</v>
          </cell>
          <cell r="D127" t="str">
            <v>CENTRO SOCIAL CULTURAL ASOCIACIÓN DE REALIZADORES Y AUDIOVISUAL IQUIQUE</v>
          </cell>
          <cell r="E127" t="str">
            <v>12.444.795-K</v>
          </cell>
          <cell r="F127" t="str">
            <v>JAIME GONZÁLEZ PALLERAS</v>
          </cell>
          <cell r="G127" t="str">
            <v>12.444.795-K</v>
          </cell>
          <cell r="H127" t="str">
            <v>JAIME GONZÁLEZ PALLERAS</v>
          </cell>
        </row>
        <row r="128">
          <cell r="C128" t="str">
            <v>65.852.950-1</v>
          </cell>
          <cell r="D128" t="str">
            <v>CENTRO SOCIAL U CULTURAL SHIA.CL</v>
          </cell>
          <cell r="E128" t="str">
            <v>16-302.808-5</v>
          </cell>
          <cell r="F128" t="str">
            <v>CESARE GROSSI PEREZ</v>
          </cell>
          <cell r="G128" t="str">
            <v>16.591.995-5</v>
          </cell>
          <cell r="H128" t="str">
            <v>NATALID SILVA SEPULVEDA</v>
          </cell>
        </row>
        <row r="129">
          <cell r="C129" t="str">
            <v>65.852.950-1</v>
          </cell>
          <cell r="D129" t="str">
            <v>CENTRO SOCIAL U CULTURAL SHIA.CL</v>
          </cell>
          <cell r="E129" t="str">
            <v>16-302.808-5</v>
          </cell>
          <cell r="F129" t="str">
            <v>CESARE GROSSI PEREZ</v>
          </cell>
          <cell r="G129" t="str">
            <v>16-302.808-5</v>
          </cell>
          <cell r="H129" t="str">
            <v>CESARE GROSSI PEREZ</v>
          </cell>
        </row>
        <row r="130">
          <cell r="C130" t="str">
            <v>65.055.185-0</v>
          </cell>
          <cell r="D130" t="str">
            <v>CENTRO SOCIAL Y CULTURAL AFICIONADO AL TEATRO A PURO ÑEQUE</v>
          </cell>
          <cell r="E130" t="str">
            <v>6.801.301-5</v>
          </cell>
          <cell r="F130" t="str">
            <v>FLORA CALDERÓN YEVENES</v>
          </cell>
          <cell r="G130" t="str">
            <v>4.791.700-K</v>
          </cell>
          <cell r="H130" t="str">
            <v>ORLANDO GATICA VÁSQUEZ</v>
          </cell>
        </row>
        <row r="131">
          <cell r="C131" t="str">
            <v>65.034.776-5</v>
          </cell>
          <cell r="D131" t="str">
            <v>CENTRO SOCIAL Y CULTURAL AMBIENTAL INA PANQARA</v>
          </cell>
          <cell r="E131" t="str">
            <v>15.378.215-6</v>
          </cell>
          <cell r="F131" t="str">
            <v>MAXIMILIANO COX LARRAÍN</v>
          </cell>
          <cell r="G131" t="str">
            <v>15.378.215-6</v>
          </cell>
          <cell r="H131" t="str">
            <v>MAXIMILIANO COX LARRAÍN</v>
          </cell>
        </row>
        <row r="132">
          <cell r="C132" t="str">
            <v>65.026.328-5</v>
          </cell>
          <cell r="D132" t="str">
            <v>CENTRO SOCIAL Y CULTURAL ARTE COMO INSTRUMENTO SOCIAL A.C.I.S.</v>
          </cell>
          <cell r="E132" t="str">
            <v>8.904.616-5</v>
          </cell>
          <cell r="F132" t="str">
            <v>BALBINA MORALES SALAS</v>
          </cell>
          <cell r="G132" t="str">
            <v>8.904.616-5</v>
          </cell>
          <cell r="H132" t="str">
            <v>BALBINA MORALES SALAS</v>
          </cell>
        </row>
        <row r="133">
          <cell r="C133" t="str">
            <v>65.931.380-4</v>
          </cell>
          <cell r="D133" t="str">
            <v>CENTRO SOCIAL Y CULTURAL ASOCIACIÓN DE REALIZADORES Y AUDIOVISUAL IQUIQUE</v>
          </cell>
          <cell r="E133" t="str">
            <v>12.444.795-K</v>
          </cell>
          <cell r="F133" t="str">
            <v>JAIME GONZÁLEZ PALLERAS</v>
          </cell>
          <cell r="G133" t="str">
            <v>5.157.692-6</v>
          </cell>
          <cell r="H133" t="str">
            <v>CARLOS GONZÁLEZ PALLERAS</v>
          </cell>
        </row>
        <row r="134">
          <cell r="C134" t="str">
            <v>65.012.158-9</v>
          </cell>
          <cell r="D134" t="str">
            <v xml:space="preserve">CENTRO SOCIAL Y CULTURAL EMPODERADAS CEM  </v>
          </cell>
          <cell r="E134" t="str">
            <v>13.415.035-1</v>
          </cell>
          <cell r="F134" t="str">
            <v>JOSELING BARRAZA CAQUEO</v>
          </cell>
          <cell r="G134" t="str">
            <v>14.445.538-K</v>
          </cell>
          <cell r="H134" t="str">
            <v>MARCELO GAMERO CAQUEO</v>
          </cell>
        </row>
        <row r="135">
          <cell r="C135" t="str">
            <v>65.012.158-9</v>
          </cell>
          <cell r="D135" t="str">
            <v xml:space="preserve">CENTRO SOCIAL Y CULTURAL EMPODERADAS CEM  </v>
          </cell>
          <cell r="E135" t="str">
            <v>13.415.035-1</v>
          </cell>
          <cell r="F135" t="str">
            <v>JOSELING BARRAZA CAQUEO</v>
          </cell>
          <cell r="G135" t="str">
            <v>5.091.291-4</v>
          </cell>
          <cell r="H135" t="str">
            <v>JUAN LEMA MORALES</v>
          </cell>
        </row>
        <row r="136">
          <cell r="C136" t="str">
            <v>65.811.550-2</v>
          </cell>
          <cell r="D136" t="str">
            <v>CENTRO SOCIAL Y CULTURAL FREDDY ANTHONY</v>
          </cell>
          <cell r="E136" t="str">
            <v>8.026.061-k</v>
          </cell>
          <cell r="F136" t="str">
            <v>FREDDY VALDIVIA HERRERA</v>
          </cell>
          <cell r="G136" t="str">
            <v>8.026.061-k</v>
          </cell>
          <cell r="H136" t="str">
            <v>FREDDY VALDIVIA HERRERA</v>
          </cell>
        </row>
        <row r="137">
          <cell r="C137" t="str">
            <v>65.898.890-5</v>
          </cell>
          <cell r="D137" t="str">
            <v>CENTRO SOCIAL Y CULTURAL GRUPO CALICHAL</v>
          </cell>
          <cell r="E137" t="str">
            <v>6.600.948-3</v>
          </cell>
          <cell r="F137" t="str">
            <v>MANUEL VEAS RODRÍGUEZ</v>
          </cell>
          <cell r="G137" t="str">
            <v>6.600.948-3</v>
          </cell>
          <cell r="H137" t="str">
            <v>MANUEL VEAS RODRÍGUEZ</v>
          </cell>
        </row>
        <row r="138">
          <cell r="C138" t="str">
            <v>65.026.502-5</v>
          </cell>
          <cell r="D138" t="str">
            <v>CENTRO SOCIAL Y CULTURAL HIJOS DE MARIA DE HUATACONDO</v>
          </cell>
          <cell r="E138" t="str">
            <v>7.976.291-1</v>
          </cell>
          <cell r="F138" t="str">
            <v>CORNELIO HIDALGO ALBORNOZ</v>
          </cell>
          <cell r="G138" t="str">
            <v>7.976.291-1</v>
          </cell>
          <cell r="H138" t="str">
            <v>CORNELIO HIDALGO ALBORNOZ</v>
          </cell>
        </row>
        <row r="139">
          <cell r="C139" t="str">
            <v>65.009.912-5</v>
          </cell>
          <cell r="D139" t="str">
            <v>CENTRO SOCIAL Y CULTURAL TEJEDORAS DE LA CAROL URZUA</v>
          </cell>
          <cell r="E139" t="str">
            <v>9.137.242-8</v>
          </cell>
          <cell r="F139" t="str">
            <v>LORENA JORQUERA POBLETE</v>
          </cell>
          <cell r="G139" t="str">
            <v>9.137.242-8</v>
          </cell>
          <cell r="H139" t="str">
            <v>LORENA JORQUERA POBLETE</v>
          </cell>
        </row>
        <row r="140">
          <cell r="C140" t="str">
            <v>65.056.697-1</v>
          </cell>
          <cell r="D140" t="str">
            <v>CENTRO SOCIAL Y CULTURALIQUIQUE DESCENTRALIZADO</v>
          </cell>
          <cell r="E140" t="str">
            <v>14.108.893-9</v>
          </cell>
          <cell r="F140" t="str">
            <v>GUISELLA STEVENS BRIONES</v>
          </cell>
          <cell r="G140" t="str">
            <v>10.837.219-2</v>
          </cell>
          <cell r="H140" t="str">
            <v>JUAN PODESTÁ BARNAO</v>
          </cell>
        </row>
        <row r="141">
          <cell r="C141" t="str">
            <v>65.037.264-6</v>
          </cell>
          <cell r="D141" t="str">
            <v>CENTRO SOCIAL, CULTURAL, CONJUNTO FOLKLORICO Y CLUB DE CUECA CLAVELITO</v>
          </cell>
          <cell r="E141" t="str">
            <v>10.225.631-K</v>
          </cell>
          <cell r="F141" t="str">
            <v>GONZALO DIAZ CLAVERÍA</v>
          </cell>
          <cell r="G141" t="str">
            <v>10.225.631-K</v>
          </cell>
          <cell r="H141" t="str">
            <v>GONZALO DIAZ CLAVERÍA</v>
          </cell>
        </row>
        <row r="142">
          <cell r="C142" t="str">
            <v>65.478.870-7</v>
          </cell>
          <cell r="D142" t="str">
            <v>CLUB ADULTO MAYOR "EMILIA JUNOY"</v>
          </cell>
          <cell r="E142" t="str">
            <v>14.470.320-0</v>
          </cell>
          <cell r="F142" t="str">
            <v>MARINA VARGAS HUAYLLA</v>
          </cell>
          <cell r="G142" t="str">
            <v>15.979.004-5</v>
          </cell>
          <cell r="H142" t="str">
            <v>FABIAN DIAZ LILLO</v>
          </cell>
        </row>
        <row r="143">
          <cell r="C143" t="str">
            <v>65.065.214-2</v>
          </cell>
          <cell r="D143" t="str">
            <v>CLUB COLO COLO IQUIQUE</v>
          </cell>
          <cell r="E143" t="str">
            <v>7.399.070-K</v>
          </cell>
          <cell r="F143" t="str">
            <v>RUBÉN PEDRAZA ROLDAN</v>
          </cell>
          <cell r="G143" t="str">
            <v>7.399.070-K</v>
          </cell>
          <cell r="H143" t="str">
            <v>RUBÉN PEDRAZA ROLDAN</v>
          </cell>
        </row>
        <row r="144">
          <cell r="C144" t="str">
            <v>65.427.880-6</v>
          </cell>
          <cell r="D144" t="str">
            <v xml:space="preserve">CLUB DE ADULTO MAYOR (ADULTO FELIZ)  </v>
          </cell>
          <cell r="E144" t="str">
            <v>4.671.598-5</v>
          </cell>
          <cell r="F144" t="str">
            <v xml:space="preserve">EMMA MARÍA CARVAJAL NAVEA </v>
          </cell>
          <cell r="G144" t="str">
            <v>4.671.598-5</v>
          </cell>
          <cell r="H144" t="str">
            <v xml:space="preserve">EMMA MARÍA CARVAJAL NAVEA </v>
          </cell>
        </row>
        <row r="145">
          <cell r="C145" t="str">
            <v>65.037.144-5</v>
          </cell>
          <cell r="D145" t="str">
            <v xml:space="preserve">CLUB DE DEPORTES ACUÁTICO LA PUNTA 2  </v>
          </cell>
          <cell r="E145" t="str">
            <v>16.350.553-3</v>
          </cell>
          <cell r="F145" t="str">
            <v xml:space="preserve">MATÍAS ALFREDO BUSCH FAÚNDEZ </v>
          </cell>
          <cell r="G145" t="str">
            <v>16.350.553-3</v>
          </cell>
          <cell r="H145" t="str">
            <v xml:space="preserve">MATÍAS ALFREDO BUSCH FAÚNDEZ </v>
          </cell>
        </row>
        <row r="146">
          <cell r="C146" t="str">
            <v>65.037.144-5</v>
          </cell>
          <cell r="D146" t="str">
            <v xml:space="preserve">CLUB DE DEPORTES ACUÁTICOS LA PUNTA 2  </v>
          </cell>
          <cell r="E146" t="str">
            <v>16.350.553-3</v>
          </cell>
          <cell r="F146" t="str">
            <v xml:space="preserve">MATIAS ALFREDO BUSCH FAUNDEZ </v>
          </cell>
          <cell r="G146" t="str">
            <v>16.350.553-3</v>
          </cell>
          <cell r="H146" t="str">
            <v xml:space="preserve">MATIAS ALFREDO BUSCH FAUNDEZ </v>
          </cell>
        </row>
        <row r="147">
          <cell r="C147" t="str">
            <v>65.025.373-6</v>
          </cell>
          <cell r="D147" t="str">
            <v>CLUB DE PATINAJE ARTÍSTICO IQUIQUE CHILE</v>
          </cell>
          <cell r="E147" t="str">
            <v>7.498.602-1</v>
          </cell>
          <cell r="F147" t="str">
            <v xml:space="preserve">INÉS SALINAS MARTÍNEZ </v>
          </cell>
          <cell r="G147" t="str">
            <v>7.498.602-1</v>
          </cell>
          <cell r="H147" t="str">
            <v xml:space="preserve">INÉS SALINAS MARTÍNEZ </v>
          </cell>
        </row>
        <row r="148">
          <cell r="C148" t="str">
            <v>65.642.630-6</v>
          </cell>
          <cell r="D148" t="str">
            <v xml:space="preserve">CLUB DEPORTIVO CENTRO BOXERIL RAMON MONTOYA   </v>
          </cell>
          <cell r="E148" t="str">
            <v>2.538.332-K</v>
          </cell>
          <cell r="F148" t="str">
            <v xml:space="preserve">RONULFO CERDA GONZALEZ </v>
          </cell>
          <cell r="G148" t="str">
            <v>2.538.332-K</v>
          </cell>
          <cell r="H148" t="str">
            <v xml:space="preserve">RONULFO CERDA GONZALEZ </v>
          </cell>
        </row>
        <row r="149">
          <cell r="C149" t="str">
            <v>65.009.719-K</v>
          </cell>
          <cell r="D149" t="str">
            <v xml:space="preserve">CLUB DEPORTIVO DEPORTES HUARA   </v>
          </cell>
          <cell r="E149" t="str">
            <v>15.684.587-6</v>
          </cell>
          <cell r="F149" t="str">
            <v xml:space="preserve">PIETRO YERKO MANZONI IBARRA </v>
          </cell>
          <cell r="G149" t="str">
            <v>15.684.587-6</v>
          </cell>
          <cell r="H149" t="str">
            <v xml:space="preserve">PIETRO YERKO MANZONI IBARRA </v>
          </cell>
        </row>
        <row r="150">
          <cell r="C150" t="str">
            <v>65.009.719-K</v>
          </cell>
          <cell r="D150" t="str">
            <v xml:space="preserve">CLUB DEPORTIVO DEPORTES HUARA   </v>
          </cell>
          <cell r="E150" t="str">
            <v>15.684.587-6</v>
          </cell>
          <cell r="F150" t="str">
            <v xml:space="preserve">PIETRO YERKO MANZONI IBARRA </v>
          </cell>
          <cell r="G150" t="str">
            <v>15.684.587-6</v>
          </cell>
          <cell r="H150" t="str">
            <v xml:space="preserve">PIETRO YERKO MANZONI IBARRA </v>
          </cell>
        </row>
        <row r="151">
          <cell r="C151" t="str">
            <v>73.760.200-1</v>
          </cell>
          <cell r="D151" t="str">
            <v xml:space="preserve">CLUB DEPORTIVO ESPERANZA  </v>
          </cell>
          <cell r="E151" t="str">
            <v>11.202.266-K</v>
          </cell>
          <cell r="F151" t="str">
            <v xml:space="preserve">JAQUELIN FLORES VILLALOBOS </v>
          </cell>
          <cell r="G151" t="str">
            <v>11.202.266-K</v>
          </cell>
          <cell r="H151" t="str">
            <v xml:space="preserve">JAQUELIN FLORES VILLALOBOS </v>
          </cell>
        </row>
        <row r="152">
          <cell r="C152" t="str">
            <v>65.032.513-3</v>
          </cell>
          <cell r="D152" t="str">
            <v>CLUB DEPORTIVO FÉNIX IQUIQUE</v>
          </cell>
          <cell r="E152" t="str">
            <v>6.757.959-3</v>
          </cell>
          <cell r="F152" t="str">
            <v xml:space="preserve">CARLOS OLIVARES ROJAS </v>
          </cell>
          <cell r="G152" t="str">
            <v>6.757.959-3</v>
          </cell>
          <cell r="H152" t="str">
            <v xml:space="preserve">CARLOS OLIVARES ROJAS </v>
          </cell>
        </row>
        <row r="153">
          <cell r="C153" t="str">
            <v>65.647.140-9</v>
          </cell>
          <cell r="D153" t="str">
            <v>CLUB DEPORTIVO HIJOS DE CROACIA</v>
          </cell>
          <cell r="E153" t="str">
            <v>7.068.434-9</v>
          </cell>
          <cell r="F153" t="str">
            <v>FÉLIX RODRÍGUEZ AVILEZ</v>
          </cell>
          <cell r="G153" t="str">
            <v>7.068.434-9</v>
          </cell>
          <cell r="H153" t="str">
            <v>FÉLIX RODRÍGUEZ AVILEZ</v>
          </cell>
        </row>
        <row r="154">
          <cell r="C154" t="str">
            <v>65.037.271-9</v>
          </cell>
          <cell r="D154" t="str">
            <v xml:space="preserve">CLUB DEPORTIVO KUMGANG DO   </v>
          </cell>
          <cell r="E154" t="str">
            <v>6.820.286-8</v>
          </cell>
          <cell r="F154" t="str">
            <v xml:space="preserve">OSCAR VILLALOBOS CONTRERAS </v>
          </cell>
          <cell r="G154" t="str">
            <v>6.820.286-8</v>
          </cell>
          <cell r="H154" t="str">
            <v xml:space="preserve">OSCAR VILLALOBOS CONTRERAS </v>
          </cell>
        </row>
        <row r="155">
          <cell r="C155" t="str">
            <v>75.964.860-9</v>
          </cell>
          <cell r="D155" t="str">
            <v>CLUB DEPORTIVO LAS CABRAS</v>
          </cell>
          <cell r="E155" t="str">
            <v>8.219.531-9</v>
          </cell>
          <cell r="F155" t="str">
            <v>CARLOS WELSCH LÓPEZ</v>
          </cell>
          <cell r="G155" t="str">
            <v>8.219.531-9</v>
          </cell>
          <cell r="H155" t="str">
            <v>CARLOS WELSCH LÓPEZ</v>
          </cell>
        </row>
        <row r="156">
          <cell r="C156" t="str">
            <v>65.043.124-3</v>
          </cell>
          <cell r="D156" t="str">
            <v xml:space="preserve">CLUB DEPORTIVO PISIGA CHOQUE   </v>
          </cell>
          <cell r="E156" t="str">
            <v>15.687.274-1</v>
          </cell>
          <cell r="F156" t="str">
            <v xml:space="preserve">EDUARDO BLADIMIR CHOQUE GARCIA </v>
          </cell>
          <cell r="G156" t="str">
            <v>15.687.274-1</v>
          </cell>
          <cell r="H156" t="str">
            <v xml:space="preserve">EDUARDO BLADIMIR CHOQUE GARCIA </v>
          </cell>
        </row>
        <row r="157">
          <cell r="C157" t="str">
            <v>65.026.038-4</v>
          </cell>
          <cell r="D157" t="str">
            <v xml:space="preserve">CLUB DEPORTIVO SOCIAL CULTURAL DE ALTO HOSPICIO   </v>
          </cell>
          <cell r="E157" t="str">
            <v>7.298.134-0</v>
          </cell>
          <cell r="F157" t="str">
            <v xml:space="preserve">ERNESTO JOBEL PÉREZ FUENTES </v>
          </cell>
          <cell r="G157" t="str">
            <v>7.298.134-0</v>
          </cell>
          <cell r="H157" t="str">
            <v xml:space="preserve">ERNESTO JOBEL PÉREZ FUENTES </v>
          </cell>
        </row>
        <row r="158">
          <cell r="C158" t="str">
            <v>65.717.430-0</v>
          </cell>
          <cell r="D158" t="str">
            <v xml:space="preserve">CLUB DEPORTIVO SOCIAL CULTURAL INGECO UNAP  </v>
          </cell>
          <cell r="E158" t="str">
            <v>16.381.350-5</v>
          </cell>
          <cell r="F158" t="str">
            <v xml:space="preserve">DANIEL ANDRES GONZALEZ CACERES </v>
          </cell>
          <cell r="G158" t="str">
            <v>16.381.350-5</v>
          </cell>
          <cell r="H158" t="str">
            <v xml:space="preserve">DANIEL ANDRES GONZALEZ CACERES </v>
          </cell>
        </row>
        <row r="159">
          <cell r="C159" t="str">
            <v>65.001.419-7</v>
          </cell>
          <cell r="D159" t="str">
            <v xml:space="preserve">CLUB DEPORTIVO SOCIAL UMA JAQI  </v>
          </cell>
          <cell r="E159" t="str">
            <v>15.660.186-1</v>
          </cell>
          <cell r="F159" t="str">
            <v xml:space="preserve">MIGUEL HERNÁNDEZ AHUMADA </v>
          </cell>
          <cell r="G159" t="str">
            <v>15.660.186-1</v>
          </cell>
          <cell r="H159" t="str">
            <v xml:space="preserve">MIGUEL HERNÁNDEZ AHUMADA </v>
          </cell>
        </row>
        <row r="160">
          <cell r="C160" t="str">
            <v>65.421.010-1</v>
          </cell>
          <cell r="D160" t="str">
            <v xml:space="preserve">CLUB DEPORTIVO SOCIAL Y CULTURAL CALA CALA   </v>
          </cell>
          <cell r="E160" t="str">
            <v>12.440.139-9</v>
          </cell>
          <cell r="F160" t="str">
            <v>DANIELA SILVA HOYOS</v>
          </cell>
          <cell r="G160" t="str">
            <v>12.440.139-9</v>
          </cell>
          <cell r="H160" t="str">
            <v>DANIELA SILVA HOYOS</v>
          </cell>
        </row>
        <row r="161">
          <cell r="C161" t="str">
            <v>65.026.038-4</v>
          </cell>
          <cell r="D161" t="str">
            <v>CLUB DEPORTIVO SOCIAL Y CULTURAL DE ALTO HOSPICIO</v>
          </cell>
          <cell r="E161" t="str">
            <v>7.298.134-0</v>
          </cell>
          <cell r="F161" t="str">
            <v>ERNESTO PÉREZ FUENTES</v>
          </cell>
          <cell r="G161" t="str">
            <v>10.729.014-1</v>
          </cell>
          <cell r="H161" t="str">
            <v>EDUARDO LÓPEZ PARRAGUEZ</v>
          </cell>
        </row>
        <row r="162">
          <cell r="C162" t="str">
            <v>53.318.887-7</v>
          </cell>
          <cell r="D162" t="str">
            <v>CLUB DEPORTIVO SOCIAL Y CULTURAL MCR</v>
          </cell>
          <cell r="E162" t="str">
            <v>9.176.709-0</v>
          </cell>
          <cell r="F162" t="str">
            <v>GUILLERMO VALENZUELA ORÓSTICA</v>
          </cell>
          <cell r="G162">
            <v>0</v>
          </cell>
          <cell r="H162">
            <v>0</v>
          </cell>
        </row>
        <row r="163">
          <cell r="C163" t="str">
            <v>65.035.898-8</v>
          </cell>
          <cell r="D163" t="str">
            <v xml:space="preserve">CLUB DEPORTIVO TAEKI DO  </v>
          </cell>
          <cell r="E163" t="str">
            <v>8.911.061-0</v>
          </cell>
          <cell r="F163" t="str">
            <v xml:space="preserve">RICARDO OYARZUN AGUIRRE </v>
          </cell>
          <cell r="G163" t="str">
            <v>8.911.061-0</v>
          </cell>
          <cell r="H163" t="str">
            <v xml:space="preserve">RICARDO OYARZUN AGUIRRE </v>
          </cell>
        </row>
        <row r="164">
          <cell r="C164" t="str">
            <v>65.967.300-2</v>
          </cell>
          <cell r="D164" t="str">
            <v xml:space="preserve">CLUB DEPORTIVO UNIÓN </v>
          </cell>
          <cell r="E164" t="str">
            <v>11.505.360-4</v>
          </cell>
          <cell r="F164" t="str">
            <v>LUIS CABALLERO LUZA</v>
          </cell>
          <cell r="G164" t="str">
            <v>11.505.360-4</v>
          </cell>
          <cell r="H164" t="str">
            <v>LUIS CABALLERO LUZA</v>
          </cell>
        </row>
        <row r="165">
          <cell r="C165" t="str">
            <v>75.959.140-2</v>
          </cell>
          <cell r="D165" t="str">
            <v xml:space="preserve">CLUB REHABILITAR DE ALCOHÓLICOS RENACER   </v>
          </cell>
          <cell r="E165" t="str">
            <v>7.073.920-8</v>
          </cell>
          <cell r="F165" t="str">
            <v>EXEQUIEL VALENZUELA GARCÍA</v>
          </cell>
          <cell r="G165" t="str">
            <v>7.073.920-8</v>
          </cell>
          <cell r="H165" t="str">
            <v>EXEQUIEL VALENZUELA GARCIA</v>
          </cell>
        </row>
        <row r="166">
          <cell r="C166" t="str">
            <v>65.052.336-9</v>
          </cell>
          <cell r="D166" t="str">
            <v>COMITÉ DE MEJORAMIENTO DE LA VIVIENDA Y DEL BARRIO LOS ALGARROBOS</v>
          </cell>
          <cell r="E166" t="str">
            <v>7.590.412-6</v>
          </cell>
          <cell r="F166" t="str">
            <v>MARÍA REYES ÁLVAREZ</v>
          </cell>
          <cell r="G166" t="str">
            <v>7.590.412-6</v>
          </cell>
          <cell r="H166" t="str">
            <v>MARÍA REYES ÁLVAREZ</v>
          </cell>
        </row>
        <row r="167">
          <cell r="C167" t="str">
            <v>50.779.510-2</v>
          </cell>
          <cell r="D167" t="str">
            <v>COMUNIDAD INDÍGENA AYMARA DE CULTANE</v>
          </cell>
          <cell r="E167" t="str">
            <v>11.612.681-8</v>
          </cell>
          <cell r="F167" t="str">
            <v>YANET VILCA BARCO</v>
          </cell>
          <cell r="G167">
            <v>0</v>
          </cell>
          <cell r="H167">
            <v>0</v>
          </cell>
        </row>
        <row r="168">
          <cell r="C168" t="str">
            <v>73.190.800-1</v>
          </cell>
          <cell r="D168" t="str">
            <v>COMUNIDAD INDÍGENA AYMARA DE PISIGA CHOQUE</v>
          </cell>
          <cell r="E168" t="str">
            <v>10.026.829-9</v>
          </cell>
          <cell r="F168" t="str">
            <v>Gregorio Pablino Choque García</v>
          </cell>
          <cell r="G168" t="str">
            <v>73.190.800-1</v>
          </cell>
          <cell r="H168" t="str">
            <v>Comunidad Indígena Aymara de Pisiga Choque</v>
          </cell>
        </row>
        <row r="169">
          <cell r="C169" t="str">
            <v>75.975.970-2</v>
          </cell>
          <cell r="D169" t="str">
            <v>COMUNIDAD INDÍGENA AYMARA DEL PUEBLO DE SOGA</v>
          </cell>
          <cell r="E169" t="str">
            <v>6.720.367-4</v>
          </cell>
          <cell r="F169" t="str">
            <v xml:space="preserve">Jorge Choque Ramos </v>
          </cell>
          <cell r="G169" t="str">
            <v>15.001.621-5</v>
          </cell>
          <cell r="H169" t="str">
            <v xml:space="preserve">Richar Choque Chamaca </v>
          </cell>
        </row>
        <row r="170">
          <cell r="C170" t="str">
            <v>65.581.190-7</v>
          </cell>
          <cell r="D170" t="str">
            <v>CORO DE PROFESORES DE IQUIQUE</v>
          </cell>
          <cell r="E170" t="str">
            <v>6.782.940-9</v>
          </cell>
          <cell r="F170" t="str">
            <v>ALEJANDRA TAUCARE VILCA</v>
          </cell>
          <cell r="G170" t="str">
            <v>8.026.063-6</v>
          </cell>
          <cell r="H170" t="str">
            <v>MARCOS GODOY GONZALEZ</v>
          </cell>
        </row>
        <row r="171">
          <cell r="C171" t="str">
            <v>71.874.200-5</v>
          </cell>
          <cell r="D171" t="str">
            <v>CORPORACIÓN MUTUAL DEL X - BOXEADOR</v>
          </cell>
          <cell r="E171" t="str">
            <v>5.238.877-5</v>
          </cell>
          <cell r="F171" t="str">
            <v>HUMBERTO SEPULVEDA VILLARROEL</v>
          </cell>
          <cell r="G171" t="str">
            <v>13.013.291-K</v>
          </cell>
          <cell r="H171" t="str">
            <v>MICHEL QUEZADA PEREZ</v>
          </cell>
        </row>
        <row r="172">
          <cell r="C172" t="str">
            <v>56.083.190-0</v>
          </cell>
          <cell r="D172" t="str">
            <v>FORMANDO NUEVOS TALENTOS PARA ALTO HOSPICIO</v>
          </cell>
          <cell r="E172" t="str">
            <v>9.318.330-4</v>
          </cell>
          <cell r="F172" t="str">
            <v>MIRNA DIAZ BRAVO</v>
          </cell>
          <cell r="G172" t="str">
            <v>9.318.330-4</v>
          </cell>
          <cell r="H172" t="str">
            <v>MIRNA DIAZ BRAVO</v>
          </cell>
        </row>
        <row r="173">
          <cell r="C173" t="str">
            <v>75.116.400-9</v>
          </cell>
          <cell r="D173" t="str">
            <v>JUNTA DE VECINOS 18 DE SEPTIEMBRE N° 19</v>
          </cell>
          <cell r="E173" t="str">
            <v>4.786.436-4</v>
          </cell>
          <cell r="F173" t="str">
            <v>FÉLIX GONZÁLEZ LIRA</v>
          </cell>
          <cell r="G173" t="str">
            <v>4.786.436-4</v>
          </cell>
          <cell r="H173" t="str">
            <v>FÉLIX GONZÁLEZ LIRA</v>
          </cell>
        </row>
        <row r="174">
          <cell r="C174" t="str">
            <v>75.393.200-3</v>
          </cell>
          <cell r="D174" t="str">
            <v>JUNTA DE VECINOS DE MATILLA</v>
          </cell>
          <cell r="E174" t="str">
            <v>4.309.836-5</v>
          </cell>
          <cell r="F174" t="str">
            <v>RAQUEL OJANE SIMPERTEGUI</v>
          </cell>
          <cell r="G174">
            <v>0</v>
          </cell>
          <cell r="H174">
            <v>0</v>
          </cell>
        </row>
        <row r="175">
          <cell r="C175" t="str">
            <v>65.035.425-7</v>
          </cell>
          <cell r="D175" t="str">
            <v>JUNTA DE VECINOS DOLORES N°34</v>
          </cell>
          <cell r="E175" t="str">
            <v>9.885.103-8</v>
          </cell>
          <cell r="F175" t="str">
            <v>LUIS ROCCO MILLA</v>
          </cell>
          <cell r="G175" t="str">
            <v>9.885.103-8</v>
          </cell>
          <cell r="H175" t="str">
            <v>LUIS ROCCO MILLA</v>
          </cell>
        </row>
        <row r="176">
          <cell r="C176" t="str">
            <v>75.914.800-2</v>
          </cell>
          <cell r="D176" t="str">
            <v>JUNTA DE VECINOS ENQUELGA</v>
          </cell>
          <cell r="E176" t="str">
            <v>12.212.255-7</v>
          </cell>
          <cell r="F176" t="str">
            <v>DIANA VALENZUELA JARA</v>
          </cell>
          <cell r="G176">
            <v>0</v>
          </cell>
          <cell r="H176">
            <v>0</v>
          </cell>
        </row>
        <row r="177">
          <cell r="C177" t="str">
            <v>74.758.700-0</v>
          </cell>
          <cell r="D177" t="str">
            <v>JUNTA DE VECINOS HERNÁN TRIZZANO</v>
          </cell>
          <cell r="E177" t="str">
            <v>5.298.686-9</v>
          </cell>
          <cell r="F177" t="str">
            <v>DALIA ARAYA CERDA</v>
          </cell>
          <cell r="G177" t="str">
            <v>5.298.686-9</v>
          </cell>
          <cell r="H177" t="str">
            <v>DALIA ARAYA CERDA</v>
          </cell>
        </row>
        <row r="178">
          <cell r="C178" t="str">
            <v>65.532.700-2</v>
          </cell>
          <cell r="D178" t="str">
            <v>JUNTA DE VECINOS JAIME GUZMÁN</v>
          </cell>
          <cell r="E178" t="str">
            <v>5.364.148-2</v>
          </cell>
          <cell r="F178" t="str">
            <v>JULIA HURTADO SEPÚLVEDA</v>
          </cell>
          <cell r="G178" t="str">
            <v>5.364.148-2</v>
          </cell>
          <cell r="H178" t="str">
            <v>JULIA HURTADO SEPÚLVEDA</v>
          </cell>
        </row>
        <row r="179">
          <cell r="C179" t="str">
            <v>74.019.700-2</v>
          </cell>
          <cell r="D179" t="str">
            <v>JUNTA DE VECINOS MAUQUE</v>
          </cell>
          <cell r="E179" t="str">
            <v>16.199.531-2</v>
          </cell>
          <cell r="F179" t="str">
            <v>MAURICIO GUZMAN ADUVIRE</v>
          </cell>
          <cell r="G179" t="str">
            <v>5.000.697-2</v>
          </cell>
          <cell r="H179" t="str">
            <v>SERGIO BURG URBINA</v>
          </cell>
        </row>
        <row r="180">
          <cell r="C180" t="str">
            <v>65.413.990-3</v>
          </cell>
          <cell r="D180" t="str">
            <v>JUNTA DE VECINOS N° 10 FUERZA SOLIDARIA</v>
          </cell>
          <cell r="E180" t="str">
            <v>7.465.549-1</v>
          </cell>
          <cell r="F180" t="str">
            <v>VIANA NIEVAS ARAN</v>
          </cell>
          <cell r="G180" t="str">
            <v>10.582.198-0</v>
          </cell>
          <cell r="H180" t="str">
            <v>CRISTIAN MARABOLI</v>
          </cell>
        </row>
        <row r="181">
          <cell r="C181" t="str">
            <v>65.480.070-7</v>
          </cell>
          <cell r="D181" t="str">
            <v xml:space="preserve">JUNTA DE VECINOS N° 11 LA QUINTAS   </v>
          </cell>
          <cell r="E181" t="str">
            <v>12.836.629-6</v>
          </cell>
          <cell r="F181" t="str">
            <v>IVÁN MOSCOSO MOSCOSO</v>
          </cell>
          <cell r="G181" t="str">
            <v>12.836.629-6</v>
          </cell>
          <cell r="H181" t="str">
            <v>IVÁN MOSCOSO MOSCOSO</v>
          </cell>
        </row>
        <row r="182">
          <cell r="C182" t="str">
            <v>65.729.840-9</v>
          </cell>
          <cell r="D182" t="str">
            <v>JUNTA DE VECINOS N° 15 RAMÓN PÉREZ OPAZO</v>
          </cell>
          <cell r="E182" t="str">
            <v>9.270.147-6</v>
          </cell>
          <cell r="F182" t="str">
            <v>JUAN CARLOS CABRERA BRAVO</v>
          </cell>
          <cell r="G182" t="str">
            <v>9.270.147-6</v>
          </cell>
          <cell r="H182" t="str">
            <v>JUAN CARLOS CABRERA BRAVO</v>
          </cell>
        </row>
        <row r="183">
          <cell r="C183" t="str">
            <v>65.187.860-8</v>
          </cell>
          <cell r="D183" t="str">
            <v xml:space="preserve">JUNTA DE VECINOS N°18 VILLA SANTA ANA  </v>
          </cell>
          <cell r="E183" t="str">
            <v>14.493.504-7</v>
          </cell>
          <cell r="F183" t="str">
            <v>JHOVANNNA MAMNI ESTEBAN</v>
          </cell>
          <cell r="G183" t="str">
            <v>14.493.504-7</v>
          </cell>
          <cell r="H183" t="str">
            <v>JHOVANNNA MAMNI ESTEBAN</v>
          </cell>
        </row>
        <row r="184">
          <cell r="C184" t="str">
            <v>71.241.200-3</v>
          </cell>
          <cell r="D184" t="str">
            <v>JUNTA DE VECINOS N°3 LA TIRANA</v>
          </cell>
          <cell r="E184" t="str">
            <v>4.340.133-5</v>
          </cell>
          <cell r="F184" t="str">
            <v>SERGIO OLIVARES ALFARO</v>
          </cell>
          <cell r="G184" t="str">
            <v>9.751.452-6</v>
          </cell>
          <cell r="H184" t="str">
            <v>WILFREDO SALAZAR ESPINOZA</v>
          </cell>
        </row>
        <row r="185">
          <cell r="C185" t="str">
            <v>74.071.400-7</v>
          </cell>
          <cell r="D185" t="str">
            <v xml:space="preserve">JUNTA DE VECINOS NARVAL N° 73  </v>
          </cell>
          <cell r="E185" t="str">
            <v>9.763.259-6</v>
          </cell>
          <cell r="F185" t="str">
            <v xml:space="preserve">HUMILDE MORALES VEGA </v>
          </cell>
          <cell r="G185" t="str">
            <v>9.763.259-6</v>
          </cell>
          <cell r="H185" t="str">
            <v xml:space="preserve">HUMILDE MORALES VEGA </v>
          </cell>
        </row>
        <row r="186">
          <cell r="C186" t="str">
            <v>65.010.612-1</v>
          </cell>
          <cell r="D186" t="str">
            <v>JUNTA DE VECINOS VILLA QUITASOLES</v>
          </cell>
          <cell r="E186" t="str">
            <v>12.835.765-3</v>
          </cell>
          <cell r="F186" t="str">
            <v>ELIZABETH RODRÍGUEZ GODOY</v>
          </cell>
          <cell r="G186" t="str">
            <v>12.835.765-3</v>
          </cell>
          <cell r="H186" t="str">
            <v>ELIZABETH RODRÍGUEZ GODOY</v>
          </cell>
        </row>
        <row r="187">
          <cell r="C187" t="str">
            <v>75.393.200-3</v>
          </cell>
          <cell r="D187" t="str">
            <v xml:space="preserve">JUNTA N°1 DE MATILLA   </v>
          </cell>
          <cell r="E187" t="str">
            <v>4.309.836-5</v>
          </cell>
          <cell r="F187" t="str">
            <v>RAQUEL OJANE SIMPERTEGUI</v>
          </cell>
          <cell r="G187" t="str">
            <v>4.309.836-5</v>
          </cell>
          <cell r="H187" t="str">
            <v>RAQUEL OJANE SIMPERTEGUI</v>
          </cell>
        </row>
        <row r="188">
          <cell r="C188" t="str">
            <v>74.814.600-8</v>
          </cell>
          <cell r="D188" t="str">
            <v>JUNTA VECINAL N° 43 URBINAS I</v>
          </cell>
          <cell r="E188" t="str">
            <v>9.647.287-0</v>
          </cell>
          <cell r="F188" t="str">
            <v>SILVIA DEL CARMEN PÉREZ AQUIVEQUI</v>
          </cell>
          <cell r="G188" t="str">
            <v>9.647.287-0</v>
          </cell>
          <cell r="H188" t="str">
            <v>SILVIA DEL CARMEN PÉREZ AQUIVEQUI</v>
          </cell>
        </row>
        <row r="189">
          <cell r="C189" t="str">
            <v>71.373.600-7</v>
          </cell>
          <cell r="D189" t="str">
            <v>JUNTA VECINAL N°11 POBLACIÓN O'HIGGINS</v>
          </cell>
          <cell r="E189" t="str">
            <v>8.859.488-6</v>
          </cell>
          <cell r="F189" t="str">
            <v>MIGUEL TORRES CAQUEO</v>
          </cell>
          <cell r="G189" t="str">
            <v>5.560.695-1</v>
          </cell>
          <cell r="H189" t="str">
            <v>ALBERTO LIZAMA FERREIRO</v>
          </cell>
        </row>
        <row r="190">
          <cell r="C190" t="str">
            <v>65.037.187-9</v>
          </cell>
          <cell r="D190" t="str">
            <v xml:space="preserve">LOS BUENOS AMIGOS   </v>
          </cell>
          <cell r="E190" t="str">
            <v>15.002.465-K</v>
          </cell>
          <cell r="F190" t="str">
            <v xml:space="preserve">ESTEBAN ANTONIO ARAYA FORTES </v>
          </cell>
          <cell r="G190" t="str">
            <v>15.002.465-K</v>
          </cell>
          <cell r="H190" t="str">
            <v xml:space="preserve">ESTEBAN ANTONIO ARAYA FORTES </v>
          </cell>
        </row>
        <row r="191">
          <cell r="C191" t="str">
            <v>71.209.100-2</v>
          </cell>
          <cell r="D191" t="str">
            <v>MARÍA AYUDA CORPORACIÓN DE BENEFICENCIA</v>
          </cell>
          <cell r="E191" t="str">
            <v>8.052.982-1</v>
          </cell>
          <cell r="F191" t="str">
            <v>MIGUEL ESCOBAR SILVA</v>
          </cell>
          <cell r="G191" t="str">
            <v>9.716.327-8</v>
          </cell>
          <cell r="H191" t="str">
            <v>MARIA OLAVE MIÑO</v>
          </cell>
        </row>
        <row r="192">
          <cell r="C192" t="str">
            <v>65.035.627-6</v>
          </cell>
          <cell r="D192" t="str">
            <v>SINDICATO DE TRABAJADORES TRANSITORIOS MARÍTIMOS PORTUARIOS EVENTUALES, PEQUEROS Y RAMOS AFINES DEL PUERTO DE IQUIQUE</v>
          </cell>
          <cell r="E192" t="str">
            <v>7.707.085-0</v>
          </cell>
          <cell r="F192" t="str">
            <v>ROLANDO ANDRADE QUIÑONES</v>
          </cell>
          <cell r="G192" t="str">
            <v>7.707.085-0</v>
          </cell>
          <cell r="H192" t="str">
            <v>ROLANDO ANDRADE QUIÑONES</v>
          </cell>
        </row>
        <row r="193">
          <cell r="C193" t="str">
            <v>65.552.090-2</v>
          </cell>
          <cell r="D193" t="str">
            <v>SOCIEDAD RELIGIOSA SOCIAL Y CULTURAL BAILE CHINO</v>
          </cell>
          <cell r="E193" t="str">
            <v>8.466.708-0</v>
          </cell>
          <cell r="F193" t="str">
            <v>ELIZABETH ACEVEDO SOTO</v>
          </cell>
          <cell r="G193" t="str">
            <v>8.466.708-0</v>
          </cell>
          <cell r="H193" t="str">
            <v>ELIZABETH ACEVEDO SOTO</v>
          </cell>
        </row>
        <row r="194">
          <cell r="C194" t="str">
            <v>71.602.400-8</v>
          </cell>
          <cell r="D194" t="str">
            <v>UNIVERSIDAD DEL MAR</v>
          </cell>
          <cell r="E194" t="str">
            <v>7.221.089-1</v>
          </cell>
          <cell r="F194" t="str">
            <v>JOSÉ GREENHILL MARTÍNEZ</v>
          </cell>
          <cell r="G194" t="str">
            <v>7.871.006-3</v>
          </cell>
          <cell r="H194" t="str">
            <v>FERNANDO MUÑOZ MARINKOVIC</v>
          </cell>
        </row>
        <row r="195">
          <cell r="C195" t="str">
            <v>65.057.578-4</v>
          </cell>
          <cell r="D195" t="str">
            <v>CLUB SOCIAL Y CULTURAL DEPORTIVO A.G.A.</v>
          </cell>
          <cell r="E195" t="str">
            <v>13.866.810-K</v>
          </cell>
          <cell r="F195" t="str">
            <v>LITBETH ELIZABETH CHÁVEZ VIVIEROS</v>
          </cell>
          <cell r="G195" t="str">
            <v>13.866.810-K</v>
          </cell>
          <cell r="H195" t="str">
            <v>LITBETH ELIZABETH CHÁVEZ VIVIEROS</v>
          </cell>
        </row>
        <row r="196">
          <cell r="C196" t="str">
            <v>56.077.080-4</v>
          </cell>
          <cell r="D196" t="str">
            <v>CLUB DEPORTIVO SOCIAL CAUPOLICÁN</v>
          </cell>
          <cell r="E196" t="str">
            <v>12.611.415-K</v>
          </cell>
          <cell r="F196" t="str">
            <v>ESTRELLA DEL CARMEN ESCOBAR GARCÍA</v>
          </cell>
          <cell r="G196" t="str">
            <v>12.611.415-K</v>
          </cell>
          <cell r="H196" t="str">
            <v>ESTRELLA DEL CARMEN ESCOBAR GARCÍA</v>
          </cell>
        </row>
        <row r="197">
          <cell r="C197" t="str">
            <v>65.566.940-k</v>
          </cell>
          <cell r="D197" t="str">
            <v>JUNTA DE VECINOS VILLA LAS ROSAS</v>
          </cell>
          <cell r="E197" t="str">
            <v>13.416.265-1</v>
          </cell>
          <cell r="F197" t="str">
            <v>SOLANGE DEL ROSARIO WIRTH SANHUEZA</v>
          </cell>
          <cell r="G197" t="str">
            <v>13.416.265-1</v>
          </cell>
          <cell r="H197" t="str">
            <v>SOLANGE DEL ROSARIO WIRTH SANHUEZA</v>
          </cell>
        </row>
        <row r="198">
          <cell r="C198" t="str">
            <v>65.642.870-8</v>
          </cell>
          <cell r="D198" t="str">
            <v>JUNTA DE VECINOS ALMIRANTE GÓMEZ CARREÑO</v>
          </cell>
          <cell r="E198" t="str">
            <v>7.765.082-2</v>
          </cell>
          <cell r="F198" t="str">
            <v>SERGIO VERA CHINGA</v>
          </cell>
          <cell r="G198" t="str">
            <v>7.765.082-2</v>
          </cell>
          <cell r="H198" t="str">
            <v>SERGIO VERA CHINGA</v>
          </cell>
        </row>
        <row r="199">
          <cell r="C199" t="str">
            <v>65.018.464-6</v>
          </cell>
          <cell r="D199" t="str">
            <v>JUNTA VECINAL DEL PUEBLO DE SUCA</v>
          </cell>
          <cell r="E199" t="str">
            <v>5.737.502-7</v>
          </cell>
          <cell r="F199" t="str">
            <v>AGUSTÍN CONDORE LINARES</v>
          </cell>
          <cell r="G199" t="str">
            <v>5.737.502-7</v>
          </cell>
          <cell r="H199" t="str">
            <v>AGUSTÍN CONDORE LINARES</v>
          </cell>
        </row>
        <row r="200">
          <cell r="C200" t="str">
            <v>65.788.560-6</v>
          </cell>
          <cell r="D200" t="str">
            <v>CLUB SOCIAL Y DEPORTIVO RUBÉN GODOY</v>
          </cell>
          <cell r="E200" t="str">
            <v>13.068.243-K</v>
          </cell>
          <cell r="F200" t="str">
            <v>MATÍAS CARLOS ROJAS ESCOBAR</v>
          </cell>
          <cell r="G200" t="str">
            <v>15.686.304-1</v>
          </cell>
          <cell r="H200" t="str">
            <v>MARIBELLE BUGUEÑO GONZÁLEZ</v>
          </cell>
        </row>
        <row r="201">
          <cell r="C201" t="str">
            <v>65.000.494-9</v>
          </cell>
          <cell r="D201" t="str">
            <v>CLUB DE ADULTO MAYOR FLOR DEL VALLE DE HUAVIÑA</v>
          </cell>
          <cell r="E201" t="str">
            <v>6.206.169-3</v>
          </cell>
          <cell r="F201" t="str">
            <v>ALFREDO JORGE CONDORE LINARES</v>
          </cell>
          <cell r="G201" t="str">
            <v>6.206.169-3</v>
          </cell>
          <cell r="H201" t="str">
            <v>ALFREDO JORGE CONDORE LINARES</v>
          </cell>
        </row>
        <row r="202">
          <cell r="C202" t="str">
            <v>65.050.649-9</v>
          </cell>
          <cell r="D202" t="str">
            <v>CLUB DEPORTIVO SAN LORENZO</v>
          </cell>
          <cell r="E202" t="str">
            <v>8.219.541-6</v>
          </cell>
          <cell r="F202" t="str">
            <v>DANIEL ARANCIBIA ZENTENO</v>
          </cell>
          <cell r="G202" t="str">
            <v>8.979.835-3</v>
          </cell>
          <cell r="H202" t="str">
            <v>EDUARDO GRAMATTICO RODRIGUEZ</v>
          </cell>
        </row>
        <row r="203">
          <cell r="C203" t="str">
            <v>65.086.135-3</v>
          </cell>
          <cell r="D203" t="str">
            <v>CLUB SOCIAL Y DEPORTIVO LOS CÓNDORES</v>
          </cell>
          <cell r="E203" t="str">
            <v>10.452.480-K</v>
          </cell>
          <cell r="F203" t="str">
            <v>HERNÁN SOTO LORCA</v>
          </cell>
          <cell r="G203" t="str">
            <v>10.038.055-2</v>
          </cell>
          <cell r="H203" t="str">
            <v>ÁLVARO BUTTI MALACRIDA</v>
          </cell>
        </row>
        <row r="204">
          <cell r="C204" t="str">
            <v>74.357.900-3</v>
          </cell>
          <cell r="D204" t="str">
            <v>CLUB DEPORTIVO ESTRELLA DE CHILE</v>
          </cell>
          <cell r="E204" t="str">
            <v>4.797.650-2</v>
          </cell>
          <cell r="F204" t="str">
            <v>ABEL SEGUNDO MEJÍA VEGA</v>
          </cell>
          <cell r="G204" t="str">
            <v>16.866.536-9</v>
          </cell>
          <cell r="H204" t="str">
            <v>LORENA NICOLE MESÍAS PINAZO</v>
          </cell>
        </row>
        <row r="205">
          <cell r="C205" t="str">
            <v>71.036.500-8</v>
          </cell>
          <cell r="D205" t="str">
            <v>SINDICATO DE TRABAJADORES PORTUARIOS TRANSITORIO N°2 DEL PUERTO DE IQUIQUE</v>
          </cell>
          <cell r="E205" t="str">
            <v>16.863.375-0</v>
          </cell>
          <cell r="F205" t="str">
            <v>CRISTOBÁL JOSÉ BUSTOS LEIVA</v>
          </cell>
          <cell r="G205" t="str">
            <v>17.946.914-6</v>
          </cell>
          <cell r="H205" t="str">
            <v>ROMINA CHANG RUIZ</v>
          </cell>
        </row>
        <row r="206">
          <cell r="C206" t="str">
            <v xml:space="preserve"> 65.012.609-2</v>
          </cell>
          <cell r="D206" t="str">
            <v>CLUB DEPORTIVO PEDRO PALLERES CABEZAS</v>
          </cell>
          <cell r="E206" t="str">
            <v>12.439.141-5</v>
          </cell>
          <cell r="F206" t="str">
            <v>ROBERTO MASOLIVER BECERRA</v>
          </cell>
          <cell r="G206" t="str">
            <v>12.439.141-5</v>
          </cell>
          <cell r="H206" t="str">
            <v>ROBERTO MASOLIVER BECERRA</v>
          </cell>
        </row>
        <row r="207">
          <cell r="C207" t="str">
            <v>74.408.100-9</v>
          </cell>
          <cell r="D207" t="str">
            <v>JUNTA DE VECINOS NUEVO IQUIQUE</v>
          </cell>
          <cell r="E207" t="str">
            <v>8.144.941-4</v>
          </cell>
          <cell r="F207" t="str">
            <v>ISOLINA EUGENIA CAUTIN CAQUEO</v>
          </cell>
          <cell r="G207" t="str">
            <v>8.442.856-6</v>
          </cell>
          <cell r="H207" t="str">
            <v>SILVANA LOPEHANDIA VEGA</v>
          </cell>
        </row>
        <row r="208">
          <cell r="C208" t="str">
            <v>65.010.778-0</v>
          </cell>
          <cell r="D208" t="str">
            <v>CLUB DEPORTIVO SOCIAL DEVOTOS DE SIPIZA</v>
          </cell>
          <cell r="E208" t="str">
            <v>10.615.086-9</v>
          </cell>
          <cell r="F208" t="str">
            <v>GLORIA SEBASTIANA CALLPA HILAJA</v>
          </cell>
          <cell r="G208" t="str">
            <v>12.210.056-1</v>
          </cell>
          <cell r="H208" t="str">
            <v>Ximena del Carmen Casanova Chambe</v>
          </cell>
        </row>
        <row r="209">
          <cell r="C209" t="str">
            <v>72.601.900-2</v>
          </cell>
          <cell r="D209" t="str">
            <v>JUNTA DE VECINOS LIBERTAD</v>
          </cell>
          <cell r="E209" t="str">
            <v>6.135.381-K</v>
          </cell>
          <cell r="F209" t="str">
            <v>ROSA DEL CARMEN HENRÍQUEZ CORTÉS</v>
          </cell>
          <cell r="G209" t="str">
            <v>7.359.309-3</v>
          </cell>
          <cell r="H209" t="str">
            <v>GLORIA SANDOVAL ANCAMIL</v>
          </cell>
        </row>
        <row r="210">
          <cell r="C210" t="str">
            <v>65.301.200-4</v>
          </cell>
          <cell r="D210" t="str">
            <v>ASOCIACIÓN DE FÚTBOL POZO ALMONTE</v>
          </cell>
          <cell r="E210" t="str">
            <v>6.853.727-4</v>
          </cell>
          <cell r="F210" t="str">
            <v>JUAN SEGUNDO ROJAS CORTÉS</v>
          </cell>
          <cell r="G210" t="str">
            <v>6.853.727-4</v>
          </cell>
          <cell r="H210" t="str">
            <v>JUAN SEGUNDO ROJAS CORTÉS</v>
          </cell>
        </row>
        <row r="211">
          <cell r="C211" t="str">
            <v>65.301.200-4</v>
          </cell>
          <cell r="D211" t="str">
            <v>ASOCIACIÓN DE FÚTBOL POZO ALMONTE</v>
          </cell>
          <cell r="E211" t="str">
            <v>6.853.727-4</v>
          </cell>
          <cell r="F211" t="str">
            <v>JUAN SEGUNDO ROJAS CORTÉS</v>
          </cell>
          <cell r="G211" t="str">
            <v>6.482.639-5</v>
          </cell>
          <cell r="H211" t="str">
            <v>LEONIDAS CESPEDES BARRAZA</v>
          </cell>
        </row>
        <row r="212">
          <cell r="C212" t="str">
            <v>65.301.200-4</v>
          </cell>
          <cell r="D212" t="str">
            <v>ASOCIACIÓN DE FÚTBOL POZO ALMONTE</v>
          </cell>
          <cell r="E212" t="str">
            <v>6.853.727-4</v>
          </cell>
          <cell r="F212" t="str">
            <v>JUAN SEGUNDO ROJAS CORTÉS</v>
          </cell>
          <cell r="G212" t="str">
            <v>8.013.165-8</v>
          </cell>
          <cell r="H212" t="str">
            <v>NOLBERTO CARRILLO CONTRERAS</v>
          </cell>
        </row>
        <row r="213">
          <cell r="C213" t="str">
            <v>65.032.513-3</v>
          </cell>
          <cell r="D213" t="str">
            <v>CLUB DEPORTIVO FÉNIX IQUIQUE</v>
          </cell>
          <cell r="E213" t="str">
            <v>12.861.718-3</v>
          </cell>
          <cell r="F213" t="str">
            <v>VICTORIA URREA AGUILERA</v>
          </cell>
          <cell r="G213" t="str">
            <v>16.624.080-8</v>
          </cell>
          <cell r="H213" t="str">
            <v>GUILLERNO OLIVARES CIFUENTES</v>
          </cell>
        </row>
        <row r="214">
          <cell r="C214" t="str">
            <v>65.273.860-5</v>
          </cell>
          <cell r="D214" t="str">
            <v>CLUB DEPORTIVO Y CULTURAL CODE</v>
          </cell>
          <cell r="E214" t="str">
            <v>11.613.454-3</v>
          </cell>
          <cell r="F214" t="str">
            <v>ORLANDO ULLOA HERRERA</v>
          </cell>
          <cell r="G214" t="str">
            <v>12.396.474-8</v>
          </cell>
          <cell r="H214" t="str">
            <v>CRISTIAN BUGUEÑO MARAMBIO</v>
          </cell>
        </row>
        <row r="215">
          <cell r="C215" t="str">
            <v>73.126.400-7</v>
          </cell>
          <cell r="D215" t="str">
            <v>ASOCIACIÓN DE JUDO IQUIQUE</v>
          </cell>
          <cell r="E215" t="str">
            <v>16.352.029-K</v>
          </cell>
          <cell r="F215" t="str">
            <v>YESSENIA DANIELA FLORES RIQUELME</v>
          </cell>
          <cell r="G215" t="str">
            <v>9.455.389-5</v>
          </cell>
          <cell r="H215" t="str">
            <v xml:space="preserve">MARCO ANTONIO SOTO NEIRA </v>
          </cell>
        </row>
        <row r="216">
          <cell r="C216" t="str">
            <v>75.957.360-9</v>
          </cell>
          <cell r="D216" t="str">
            <v>AGRUPACIÓN DE CIEGOS DOMINGO OYANEDEL VARAS</v>
          </cell>
          <cell r="E216" t="str">
            <v>9.077.940-0</v>
          </cell>
          <cell r="F216" t="str">
            <v>CARLOS ARTURO ULLOA GONZÁLEZ</v>
          </cell>
          <cell r="G216" t="str">
            <v>9.077.940-0</v>
          </cell>
          <cell r="H216" t="str">
            <v>CARLOS ARTURO ULLOA GONZÁLEZ</v>
          </cell>
        </row>
        <row r="217">
          <cell r="C217" t="str">
            <v>65.954.950-6</v>
          </cell>
          <cell r="D217" t="str">
            <v>CLUB DEPORTIVO NORTE UNIDO</v>
          </cell>
          <cell r="E217" t="str">
            <v>10.831.718-3</v>
          </cell>
          <cell r="F217" t="str">
            <v>PABLO ANTONIO ALANIZ LATORRE</v>
          </cell>
          <cell r="G217" t="str">
            <v>13.416.165-5</v>
          </cell>
          <cell r="H217" t="str">
            <v>Hugo Eslainer Herrera Ocaranza</v>
          </cell>
        </row>
        <row r="218">
          <cell r="C218" t="str">
            <v>65.059.691-9</v>
          </cell>
          <cell r="D218" t="str">
            <v>CENTRO CULTURAL CHANAVAYA</v>
          </cell>
          <cell r="E218" t="str">
            <v>10.897.026-K</v>
          </cell>
          <cell r="F218" t="str">
            <v>YARELA GUAJARDO BOSQUEZ</v>
          </cell>
          <cell r="G218" t="str">
            <v>8.663.128-8</v>
          </cell>
          <cell r="H218" t="str">
            <v>ALICIA OTEIZA LEON</v>
          </cell>
        </row>
        <row r="219">
          <cell r="C219" t="str">
            <v>65.059.691-9</v>
          </cell>
          <cell r="D219" t="str">
            <v>CENTRO CULTURAL CHANAVAYA</v>
          </cell>
          <cell r="E219" t="str">
            <v>10.897.026-K</v>
          </cell>
          <cell r="F219" t="str">
            <v>YARELA GUAJARDO BOSQUEZ</v>
          </cell>
          <cell r="G219" t="str">
            <v>10.897.026-K</v>
          </cell>
          <cell r="H219" t="str">
            <v xml:space="preserve">YARELA GUAJARDO BOSQUEZ </v>
          </cell>
        </row>
        <row r="220">
          <cell r="C220" t="str">
            <v>73.125.900-3</v>
          </cell>
          <cell r="D220" t="str">
            <v>ASOCIACIÓN INDÍGENA AGRICOLA AYMARA DE CHAPIQUILTA</v>
          </cell>
          <cell r="E220" t="str">
            <v>12.800.359-2</v>
          </cell>
          <cell r="F220" t="str">
            <v>RICHARD JORGE FLORES VILCHES</v>
          </cell>
          <cell r="G220" t="str">
            <v>15.687.315-2</v>
          </cell>
          <cell r="H220" t="str">
            <v>Patricio Damian Chamaca Mamani</v>
          </cell>
        </row>
        <row r="221">
          <cell r="C221" t="str">
            <v>65.103.852-9</v>
          </cell>
          <cell r="D221" t="str">
            <v>CLUB DEPORTIVO UNIÓN MAUQUE</v>
          </cell>
          <cell r="E221" t="str">
            <v>12.937.579-5</v>
          </cell>
          <cell r="F221" t="str">
            <v>RICHARD FÉLIX MAMANI CASTRO</v>
          </cell>
          <cell r="G221" t="str">
            <v>17.182.421-4</v>
          </cell>
          <cell r="H221" t="str">
            <v>WILFLOR MOSCOSO MOSCOSO</v>
          </cell>
        </row>
        <row r="222">
          <cell r="C222" t="str">
            <v>74.887.400-3</v>
          </cell>
          <cell r="D222" t="str">
            <v>ASOCIACIÓN GREMIAL DE TAXI BÁSICO LOS ANDES</v>
          </cell>
          <cell r="E222" t="str">
            <v>7.520.041-2</v>
          </cell>
          <cell r="F222" t="str">
            <v>MIGUEL ÁNGEL GUTIÉRREZ ARAYA</v>
          </cell>
          <cell r="G222" t="str">
            <v>7.520.041-2</v>
          </cell>
          <cell r="H222" t="str">
            <v>MIGUEL ANGEL GUTIERREZ ARAYA</v>
          </cell>
        </row>
        <row r="223">
          <cell r="C223" t="str">
            <v>65.420.090-4</v>
          </cell>
          <cell r="D223" t="str">
            <v>JUNTA DE VECINOS VISTA AL MAR</v>
          </cell>
          <cell r="E223" t="str">
            <v>5.088.390-6</v>
          </cell>
          <cell r="F223" t="str">
            <v>NOLFA SOTO CASTILLO</v>
          </cell>
          <cell r="G223" t="str">
            <v>12.612.184-9</v>
          </cell>
          <cell r="H223" t="str">
            <v>JACQUELINE LUCAS TAPIA</v>
          </cell>
        </row>
        <row r="224">
          <cell r="C224" t="str">
            <v>65.048.399-5</v>
          </cell>
          <cell r="D224" t="str">
            <v>JUNTA DE VECINOS USMAGAMA CHUSMIZA</v>
          </cell>
          <cell r="E224" t="str">
            <v>7.609.901-4</v>
          </cell>
          <cell r="F224" t="str">
            <v>ENRIQUE GUILLERMO CAYO PÉREZ</v>
          </cell>
          <cell r="G224" t="str">
            <v>7.609.901-4</v>
          </cell>
          <cell r="H224" t="str">
            <v>ENRIQUE GUILLERMO CAYO PEREZ</v>
          </cell>
        </row>
        <row r="225">
          <cell r="C225" t="str">
            <v>65.717.340-1</v>
          </cell>
          <cell r="D225" t="str">
            <v>CLUB DEPORTIVO RACE WALKING MARATHON</v>
          </cell>
          <cell r="E225" t="str">
            <v>5.134.636-K</v>
          </cell>
          <cell r="F225" t="str">
            <v>HERIBERTO DEL CARMEN FAÚNDEZ SALGADO</v>
          </cell>
          <cell r="G225" t="str">
            <v>5.134.636-K</v>
          </cell>
          <cell r="H225" t="str">
            <v>HERIBERTO FAUNDEZ SALGADO</v>
          </cell>
        </row>
        <row r="226">
          <cell r="C226" t="str">
            <v>72.655.300-9</v>
          </cell>
          <cell r="D226" t="str">
            <v>COMUNIDAD INDÍGENA AYMARA DE ESCAPIÑA</v>
          </cell>
          <cell r="E226" t="str">
            <v>13.171.110-7</v>
          </cell>
          <cell r="F226" t="str">
            <v>ROSAURO MAMANI CHALLAPA</v>
          </cell>
          <cell r="G226" t="str">
            <v>13.171.110-7</v>
          </cell>
          <cell r="H226" t="str">
            <v>ROSAURO MAMANI CHALLAPA</v>
          </cell>
        </row>
        <row r="227">
          <cell r="C227" t="str">
            <v>65.000.494-9</v>
          </cell>
          <cell r="D227" t="str">
            <v>CLUB DE ADULTO MAYOR FLOR DEL VALLE DE HUAVIÑA</v>
          </cell>
          <cell r="E227" t="str">
            <v>6.206.169-3</v>
          </cell>
          <cell r="F227" t="str">
            <v>ALFREDO JORGE CONDORE LINARES</v>
          </cell>
          <cell r="G227" t="str">
            <v>6.206.169-3</v>
          </cell>
          <cell r="H227" t="str">
            <v>ALFREDO JORGE CONDORE LINARES</v>
          </cell>
        </row>
        <row r="228">
          <cell r="C228" t="str">
            <v>65.073.436-k</v>
          </cell>
          <cell r="D228" t="str">
            <v>ONG LA IGLESIA DE LA CALLE</v>
          </cell>
          <cell r="E228" t="str">
            <v>11.931.029-6</v>
          </cell>
          <cell r="F228" t="str">
            <v>HEYTER ADAN BORDON JEREZ</v>
          </cell>
          <cell r="G228" t="str">
            <v>5.624.943-5</v>
          </cell>
          <cell r="H228" t="str">
            <v>GUSTAVO BECERRA CAMPOS</v>
          </cell>
        </row>
        <row r="229">
          <cell r="C229" t="str">
            <v>65.180.910-k</v>
          </cell>
          <cell r="D229" t="str">
            <v>COMUNIDAD INDÍGENA DE CUTIJMALLA</v>
          </cell>
          <cell r="E229">
            <v>0</v>
          </cell>
          <cell r="F229" t="str">
            <v>GUILLERMO PACHA</v>
          </cell>
          <cell r="G229" t="str">
            <v>11.612.755-5</v>
          </cell>
          <cell r="H229" t="str">
            <v>GUILLERMO SAMUEL PACHA QUENAYA</v>
          </cell>
        </row>
        <row r="230">
          <cell r="C230" t="str">
            <v>73.681.900-7</v>
          </cell>
          <cell r="D230" t="str">
            <v>JUNTA DE VECINOS TAMARUGAL III</v>
          </cell>
          <cell r="E230" t="str">
            <v>6.913.901-1</v>
          </cell>
          <cell r="F230" t="str">
            <v>MARTA BUGÜEÑO TOLMO</v>
          </cell>
          <cell r="G230" t="str">
            <v>6.913.901-1</v>
          </cell>
          <cell r="H230" t="str">
            <v>MARTA BUGÜEÑO TOLMO</v>
          </cell>
        </row>
        <row r="231">
          <cell r="C231" t="str">
            <v>73.681.900-7</v>
          </cell>
          <cell r="D231" t="str">
            <v>JUNTA DE VECINOS TAMARUGAL III</v>
          </cell>
          <cell r="E231" t="str">
            <v>6.913.901-1</v>
          </cell>
          <cell r="F231" t="str">
            <v>MARTA BUGÜEÑO TOLMO</v>
          </cell>
          <cell r="G231" t="str">
            <v>6.913.901-1</v>
          </cell>
          <cell r="H231" t="str">
            <v>MARTA BUGÜEÑO TOLMO</v>
          </cell>
        </row>
        <row r="232">
          <cell r="C232" t="str">
            <v>65.036.843-6</v>
          </cell>
          <cell r="D232" t="str">
            <v>JUNTA DE VECINOS SALVADOR ALLENDE</v>
          </cell>
          <cell r="E232" t="str">
            <v>8.193.096-1</v>
          </cell>
          <cell r="F232" t="str">
            <v>GUADALUPE SALAS LIND</v>
          </cell>
          <cell r="G232" t="str">
            <v>8.193.096-1</v>
          </cell>
          <cell r="H232" t="str">
            <v>GUADALUPE SALAS LIND</v>
          </cell>
        </row>
        <row r="233">
          <cell r="C233" t="str">
            <v>65.018.464-6</v>
          </cell>
          <cell r="D233" t="str">
            <v>JUNTA VECINAL DEL PUEBLO DE SUCA</v>
          </cell>
          <cell r="E233" t="str">
            <v>5.737.502-7</v>
          </cell>
          <cell r="F233" t="str">
            <v>AGUSTÍN CONDORE LINARES</v>
          </cell>
          <cell r="G233" t="str">
            <v>5.737.502-7</v>
          </cell>
          <cell r="H233" t="str">
            <v>AGUSTÍN CONDORE LINARES</v>
          </cell>
        </row>
        <row r="234">
          <cell r="C234" t="str">
            <v>73.929.600-5</v>
          </cell>
          <cell r="D234" t="str">
            <v>FUNDACIÓN NIÑOS EN LA HUELLA</v>
          </cell>
          <cell r="E234" t="str">
            <v>7.460.334-3</v>
          </cell>
          <cell r="F234" t="str">
            <v>NINA CAQUEO CORCO</v>
          </cell>
          <cell r="G234" t="str">
            <v>7.460.334-3</v>
          </cell>
          <cell r="H234" t="str">
            <v>NINA CAQUEO CORCO</v>
          </cell>
        </row>
        <row r="235">
          <cell r="C235" t="str">
            <v>65.054.104-9</v>
          </cell>
          <cell r="D235" t="str">
            <v>JUNTA DE VECINOS UNIÓN Y FUERZA</v>
          </cell>
          <cell r="E235" t="str">
            <v>8.702.785-6</v>
          </cell>
          <cell r="F235" t="str">
            <v>GLENDA GANGAS PULGAR</v>
          </cell>
          <cell r="G235" t="str">
            <v>8.702.785-6</v>
          </cell>
          <cell r="H235" t="str">
            <v>GLENDA GANGAS PULGAR</v>
          </cell>
        </row>
        <row r="236">
          <cell r="C236" t="str">
            <v>65.059.980-2</v>
          </cell>
          <cell r="D236" t="str">
            <v>ESCUELA DE ESTUDIOS Y FORMACIÓN EN ABORDAJE DE ADICCIONES (EFAD)</v>
          </cell>
          <cell r="E236" t="str">
            <v>3.640.525-2</v>
          </cell>
          <cell r="F236" t="str">
            <v>SERGIO NASER JAPAZ</v>
          </cell>
          <cell r="G236" t="str">
            <v>12.143.691-4</v>
          </cell>
          <cell r="H236" t="str">
            <v>OMAR ASTUDILLO</v>
          </cell>
        </row>
        <row r="237">
          <cell r="C237" t="str">
            <v>65.039.193-4</v>
          </cell>
          <cell r="D237" t="str">
            <v>JUNTA DE VECINOS FUERZA JOVEN</v>
          </cell>
          <cell r="E237" t="str">
            <v>14.108.654-5</v>
          </cell>
          <cell r="F237" t="str">
            <v>ANYEL GALLARDO AGUIRRE</v>
          </cell>
          <cell r="G237" t="str">
            <v>14.108.654-5</v>
          </cell>
          <cell r="H237" t="str">
            <v>ANYEL GALLARDO AGUIRRE</v>
          </cell>
        </row>
        <row r="238">
          <cell r="C238" t="str">
            <v>65.064.513-8</v>
          </cell>
          <cell r="D238" t="str">
            <v>CLUB ATLÉTICO NACIONAL IQUIQUE</v>
          </cell>
          <cell r="E238" t="str">
            <v>13.219.441-6</v>
          </cell>
          <cell r="F238" t="str">
            <v>INGRID ROJO ELGUETA</v>
          </cell>
          <cell r="G238" t="str">
            <v>19.178.752-8</v>
          </cell>
          <cell r="H238" t="str">
            <v>ÁLVARO CORTES PETERSEN</v>
          </cell>
        </row>
        <row r="239">
          <cell r="C239" t="str">
            <v>65.025.238-1</v>
          </cell>
          <cell r="D239" t="str">
            <v>CLUB DEPORTIVO DE FÚTBOL EL DRAGÓN</v>
          </cell>
          <cell r="E239" t="str">
            <v>12.438.869-4</v>
          </cell>
          <cell r="F239" t="str">
            <v>JORGE MOLLO OYANEDEL</v>
          </cell>
          <cell r="G239" t="str">
            <v>12.438.869-4</v>
          </cell>
          <cell r="H239" t="str">
            <v>JORGE MOLLO OYANEDEL</v>
          </cell>
        </row>
        <row r="240">
          <cell r="C240" t="str">
            <v>65.057.013-8</v>
          </cell>
          <cell r="D240" t="str">
            <v>CLUB DEPORTIVO, CULTURAL Y SOCIAL DE CANCOSA</v>
          </cell>
          <cell r="E240" t="str">
            <v>7.751.725-1</v>
          </cell>
          <cell r="F240" t="str">
            <v>FIDEL CHALLAPA MOSCOSO</v>
          </cell>
          <cell r="G240" t="str">
            <v>7.751.725-1</v>
          </cell>
          <cell r="H240" t="str">
            <v>FIDEL CHALLAPA MOSCOSO</v>
          </cell>
        </row>
        <row r="241">
          <cell r="C241" t="str">
            <v>75.784.400-1</v>
          </cell>
          <cell r="D241" t="str">
            <v>CLUB DEP. SOCIAL Y CULTURAL CONTADORES DE IQUIQUE</v>
          </cell>
          <cell r="E241" t="str">
            <v>9.162.544-K</v>
          </cell>
          <cell r="F241" t="str">
            <v>CLAUDIO CASTRO BERON</v>
          </cell>
          <cell r="G241" t="str">
            <v>9.162.544-K</v>
          </cell>
          <cell r="H241" t="str">
            <v>CLAUDIO CASTRO BERON</v>
          </cell>
        </row>
        <row r="242">
          <cell r="C242" t="str">
            <v>71.202.900-5</v>
          </cell>
          <cell r="D242" t="str">
            <v>ACADEMÍA DE EDUCACIÓN FÍSICA</v>
          </cell>
          <cell r="E242" t="str">
            <v>13.510.439-6</v>
          </cell>
          <cell r="F242" t="str">
            <v>DIEGO GARCÍA SANTANDER</v>
          </cell>
          <cell r="G242" t="str">
            <v>5.731.372-2</v>
          </cell>
          <cell r="H242" t="str">
            <v>JOAQUÍN RAMÍREZ SALGADO</v>
          </cell>
        </row>
        <row r="243">
          <cell r="C243" t="str">
            <v>65.624.150-0</v>
          </cell>
          <cell r="D243" t="str">
            <v>JUNTA DE VECINOS CALETA SAN MARCOS</v>
          </cell>
          <cell r="E243" t="str">
            <v>11.936.612-7</v>
          </cell>
          <cell r="F243" t="str">
            <v>JACINTA ACUÑA CARVAJAL</v>
          </cell>
          <cell r="G243" t="str">
            <v>15.684.225-7</v>
          </cell>
          <cell r="H243" t="str">
            <v>PAULA MORALES CAÑAS</v>
          </cell>
        </row>
        <row r="244">
          <cell r="C244" t="str">
            <v>65.857.070-6</v>
          </cell>
          <cell r="D244" t="str">
            <v>JUNTA DE VECINOS AMPLIACIÓN NUEVA VICTORIA</v>
          </cell>
          <cell r="E244" t="str">
            <v>10.720.691-4</v>
          </cell>
          <cell r="F244" t="str">
            <v>TABITA GONZALEZ MONRROY</v>
          </cell>
          <cell r="G244" t="str">
            <v>10.720.691-4</v>
          </cell>
          <cell r="H244" t="str">
            <v>TABITA GONZALEZ MONRROY</v>
          </cell>
        </row>
        <row r="245">
          <cell r="C245" t="str">
            <v>65.059.931-4</v>
          </cell>
          <cell r="D245" t="str">
            <v>CENTRO CULTURAL, SOCIAL Y DEPORTIVO CLUB UNIÓN SENIOR</v>
          </cell>
          <cell r="E245" t="str">
            <v>7.073.637-3</v>
          </cell>
          <cell r="F245" t="str">
            <v>SERGIO RAMÍREZ LÓPEZ</v>
          </cell>
          <cell r="G245" t="str">
            <v>7.073.637-3</v>
          </cell>
          <cell r="H245" t="str">
            <v>SERGIO RAMÍREZ LÓPEZ</v>
          </cell>
        </row>
        <row r="246">
          <cell r="C246" t="str">
            <v>65.765.140-0</v>
          </cell>
          <cell r="D246" t="str">
            <v>CLUB DEPORTIVO EL ARSENAL</v>
          </cell>
          <cell r="E246" t="str">
            <v>10.121.151-7</v>
          </cell>
          <cell r="F246" t="str">
            <v>ISSAC HUANACO CONDORI</v>
          </cell>
          <cell r="G246" t="str">
            <v>10.121.151-7</v>
          </cell>
          <cell r="H246" t="str">
            <v>ISAAC HUANACO CONDORI</v>
          </cell>
        </row>
        <row r="247">
          <cell r="C247" t="str">
            <v>65.583.990.9</v>
          </cell>
          <cell r="D247" t="str">
            <v>CLUB DEPORTIVO AKI</v>
          </cell>
          <cell r="E247" t="str">
            <v>10.683.726-0</v>
          </cell>
          <cell r="F247" t="str">
            <v>ANDRE ALFREDO LAVERGNE CARRASCO</v>
          </cell>
          <cell r="G247" t="str">
            <v>16.453.395-6</v>
          </cell>
          <cell r="H247" t="str">
            <v>FELIPE ANDRÉS LOBOS ROCO</v>
          </cell>
        </row>
        <row r="248">
          <cell r="C248" t="str">
            <v>65.452.500-5</v>
          </cell>
          <cell r="D248" t="str">
            <v>UNIÓN COMUNAL DE JUNTAS DE VECINOS DE CAMIÑA</v>
          </cell>
          <cell r="E248" t="str">
            <v>5.346.091-7</v>
          </cell>
          <cell r="F248" t="str">
            <v>MÁXIMO MARIO CHAMACA VILCHES</v>
          </cell>
          <cell r="G248" t="str">
            <v>13.171.062-3</v>
          </cell>
          <cell r="H248" t="str">
            <v>IVÁN ALÉXIS CHOQUE CAQUEO</v>
          </cell>
        </row>
        <row r="249">
          <cell r="C249" t="str">
            <v>72.320.300-7</v>
          </cell>
          <cell r="D249" t="str">
            <v>ASOCIACIÓN IQUIQUEÑA DE DEPORTES ACUATICOS</v>
          </cell>
          <cell r="E249" t="str">
            <v>10.317.032-K</v>
          </cell>
          <cell r="F249" t="str">
            <v>MARCOS JARA MONTECINO</v>
          </cell>
          <cell r="G249" t="str">
            <v>10.317.032-K</v>
          </cell>
          <cell r="H249" t="str">
            <v>MARCOS JARA MONTECINO</v>
          </cell>
        </row>
        <row r="250">
          <cell r="C250" t="str">
            <v>65.025.379-5</v>
          </cell>
          <cell r="D250" t="str">
            <v xml:space="preserve">CLUB DEPORTIVO DE NATACIÓN MÁSTER AMANCIO MONARDES </v>
          </cell>
          <cell r="E250" t="str">
            <v>5.943.379-2</v>
          </cell>
          <cell r="F250" t="str">
            <v>HÉCTOR ESPINOZA GODOY</v>
          </cell>
          <cell r="G250" t="str">
            <v>4.301.265-7</v>
          </cell>
          <cell r="H250" t="str">
            <v>FREDDY VERGARA COBB</v>
          </cell>
        </row>
        <row r="251">
          <cell r="C251" t="str">
            <v>65.049.884-4</v>
          </cell>
          <cell r="D251" t="str">
            <v>CENTRO CULTURAL Y SOCIAL PRIMERA PARA LA PRIMERA</v>
          </cell>
          <cell r="E251" t="str">
            <v>13.495.367-5</v>
          </cell>
          <cell r="F251" t="str">
            <v>CAROLINA MELLA VIAL</v>
          </cell>
          <cell r="G251" t="str">
            <v>15.630.771-8</v>
          </cell>
          <cell r="H251" t="str">
            <v>ORLANDO MAURICIO OSSES TORRES</v>
          </cell>
        </row>
        <row r="252">
          <cell r="C252" t="str">
            <v>70.373.100-7</v>
          </cell>
          <cell r="D252" t="str">
            <v>COLEGIO DE PROFESORES A.G- REGIONAL TARAPACA</v>
          </cell>
          <cell r="E252" t="str">
            <v>12.082.792-8</v>
          </cell>
          <cell r="F252" t="str">
            <v>MARIELA BASUALTO AVALOS</v>
          </cell>
          <cell r="G252" t="str">
            <v>12.082.792-8</v>
          </cell>
          <cell r="H252" t="str">
            <v>MARIELA BASUALTO AVALOS</v>
          </cell>
        </row>
        <row r="253">
          <cell r="C253" t="str">
            <v>65.052.336-9</v>
          </cell>
          <cell r="D253" t="str">
            <v>COMITÉ DE MEJORAMIENTO DE LA VIVIENDA Y DEL BARRIO LOS ALGARROBOS</v>
          </cell>
          <cell r="E253" t="str">
            <v>7.590.412-8</v>
          </cell>
          <cell r="F253" t="str">
            <v>MARIA REYES ALVAREZ</v>
          </cell>
          <cell r="G253" t="str">
            <v>7.590.412-8</v>
          </cell>
          <cell r="H253" t="str">
            <v>MARIA REYES ALVAREZ</v>
          </cell>
        </row>
        <row r="254">
          <cell r="C254" t="str">
            <v>65.059.575-0</v>
          </cell>
          <cell r="D254" t="str">
            <v>CLUB DEPORTIVO SOCIAL Y CULTURAL CAVASPORTS</v>
          </cell>
          <cell r="E254" t="str">
            <v>14.902.905-2</v>
          </cell>
          <cell r="F254" t="str">
            <v>JIMMY ABRAHAM SOTO CARRASCO</v>
          </cell>
          <cell r="G254" t="str">
            <v>14.902.905-2</v>
          </cell>
          <cell r="H254" t="str">
            <v>JIMMY ABRAHAM SOTO CARRASCO</v>
          </cell>
        </row>
        <row r="255">
          <cell r="C255" t="str">
            <v>65.027.807-8</v>
          </cell>
          <cell r="D255" t="str">
            <v>CLUB DEPORTIVO DRAGONES ACUATICOS</v>
          </cell>
          <cell r="E255" t="str">
            <v>11.466.510-6</v>
          </cell>
          <cell r="F255" t="str">
            <v>CLAUDIO VEGA JOFRE</v>
          </cell>
          <cell r="G255" t="str">
            <v>9.659.871-8</v>
          </cell>
          <cell r="H255" t="str">
            <v>SERGIO ANTONIO MARTINEZ GUTIERREZ</v>
          </cell>
        </row>
        <row r="256">
          <cell r="C256" t="str">
            <v>53.318.887-7</v>
          </cell>
          <cell r="D256" t="str">
            <v>CLUB DEPORTIVO SOCIAL Y CULTURAL MCR</v>
          </cell>
          <cell r="E256" t="str">
            <v>9.176.709-0</v>
          </cell>
          <cell r="F256" t="str">
            <v>GUILLERMO VALENZUELA ORÓSTICA</v>
          </cell>
          <cell r="G256" t="str">
            <v>13.640.830-5</v>
          </cell>
          <cell r="H256" t="str">
            <v>ALVARO JOSE PIZARRO ROSSO</v>
          </cell>
        </row>
        <row r="257">
          <cell r="C257" t="str">
            <v>72.192.800-4</v>
          </cell>
          <cell r="D257" t="str">
            <v>ASOCIACIÓN DEPORTIVA DE BÁSQUETBOL FEDERADO DE IQUIQUE</v>
          </cell>
          <cell r="E257" t="str">
            <v>5.505.545-9</v>
          </cell>
          <cell r="F257" t="str">
            <v>MIGUEL OSSANDON OSSANDON</v>
          </cell>
          <cell r="G257" t="str">
            <v>9.813.101-9</v>
          </cell>
          <cell r="H257" t="str">
            <v>NOEL ENRIQUE ARROYO OLIVARES</v>
          </cell>
        </row>
        <row r="258">
          <cell r="C258" t="str">
            <v>65.025.373-6</v>
          </cell>
          <cell r="D258" t="str">
            <v>CLUB DE PATINAJE ARTÍSTICO IQUIQUE CHILE</v>
          </cell>
          <cell r="E258" t="str">
            <v>7.498.602-1</v>
          </cell>
          <cell r="F258" t="str">
            <v>INÉS DE LOURDES SALINAS MARTINEZ</v>
          </cell>
          <cell r="G258" t="str">
            <v>7.498.602-1</v>
          </cell>
          <cell r="H258" t="str">
            <v>INÉS DE LOURDES SALINAS MARTINEZ</v>
          </cell>
        </row>
        <row r="259">
          <cell r="C259" t="str">
            <v>65.087.890-6</v>
          </cell>
          <cell r="D259" t="str">
            <v>AGRUPACION DE CIEGOS Y VIDENTES CRISTIANOS</v>
          </cell>
          <cell r="E259" t="str">
            <v>7.082.712-3</v>
          </cell>
          <cell r="F259" t="str">
            <v>NINFA TERESA CUELLAR CONSTANCIO</v>
          </cell>
          <cell r="G259" t="str">
            <v>7.082.712-3</v>
          </cell>
          <cell r="H259" t="str">
            <v>NINFA TERESA CUELLAR CONSTANCIO</v>
          </cell>
        </row>
        <row r="260">
          <cell r="C260" t="str">
            <v>65.051.041-0</v>
          </cell>
          <cell r="D260" t="str">
            <v>CENTRO SOCIAL Y CULTURAL HACELDAMA</v>
          </cell>
          <cell r="E260" t="str">
            <v>14.105.918-1</v>
          </cell>
          <cell r="F260" t="str">
            <v>JUAN PEDRO HERRERA BLANCO</v>
          </cell>
          <cell r="G260">
            <v>0</v>
          </cell>
          <cell r="H260">
            <v>0</v>
          </cell>
        </row>
        <row r="261">
          <cell r="C261" t="str">
            <v>65.017.308-2</v>
          </cell>
          <cell r="D261" t="str">
            <v>CENTRO CULTURAL Y SOCIAL MURRALEANDO LAS PALABRAS</v>
          </cell>
          <cell r="E261" t="str">
            <v>4.682.315-K</v>
          </cell>
          <cell r="F261" t="str">
            <v>GUILLERMO ROSS MURRAY LAY KIM</v>
          </cell>
          <cell r="G261">
            <v>0</v>
          </cell>
          <cell r="H261">
            <v>0</v>
          </cell>
        </row>
        <row r="262">
          <cell r="C262" t="str">
            <v>65.005.395-0</v>
          </cell>
          <cell r="D262" t="str">
            <v>CENTRO SOCIAL Y CULTURAL ARTESANOS</v>
          </cell>
          <cell r="E262" t="str">
            <v>6.621.935-6</v>
          </cell>
          <cell r="F262" t="str">
            <v>GRACIELA PALAPE ROBLES</v>
          </cell>
          <cell r="G262" t="str">
            <v>6.621.935-6</v>
          </cell>
          <cell r="H262" t="str">
            <v>GRACIELA PALAPE ROBLES</v>
          </cell>
        </row>
        <row r="263">
          <cell r="C263" t="str">
            <v>65.611.650-1</v>
          </cell>
          <cell r="D263" t="str">
            <v>JUNTA DE VECINOS VILLA SANTA LAURA</v>
          </cell>
          <cell r="E263" t="str">
            <v>9.219.464-7</v>
          </cell>
          <cell r="F263" t="str">
            <v>JOSÉ ANTONIO OLIVARES ZAMORANO</v>
          </cell>
          <cell r="G263">
            <v>0</v>
          </cell>
          <cell r="H263">
            <v>0</v>
          </cell>
        </row>
        <row r="264">
          <cell r="C264" t="str">
            <v>73.126.400-7</v>
          </cell>
          <cell r="D264" t="str">
            <v>ASOCIACIÓN DE JUDO IQUIQUE</v>
          </cell>
          <cell r="E264" t="str">
            <v>10.720.687-6</v>
          </cell>
          <cell r="F264" t="str">
            <v>JUANA RIQUELME FA</v>
          </cell>
          <cell r="G264" t="str">
            <v>9.455.386-5</v>
          </cell>
          <cell r="H264" t="str">
            <v>MARCO SOTO NEIRA</v>
          </cell>
        </row>
        <row r="265">
          <cell r="C265" t="str">
            <v>65.053.442-5</v>
          </cell>
          <cell r="D265" t="str">
            <v>JUNTA DE VECINOS N° 49 CAMPOS DEPORTE SUR</v>
          </cell>
          <cell r="E265" t="str">
            <v>10.500.224-1</v>
          </cell>
          <cell r="F265" t="str">
            <v>TERESA MADARIAGA JORQUERA</v>
          </cell>
          <cell r="G265" t="str">
            <v>10.500.224-1</v>
          </cell>
          <cell r="H265" t="str">
            <v>TERESA MADARIAGA JORQUERA</v>
          </cell>
        </row>
        <row r="266">
          <cell r="C266" t="str">
            <v>65.074.579-5</v>
          </cell>
          <cell r="D266" t="str">
            <v>CLUB DE ADULTO MAYOR SUEÑOS DORADOS DE ALMAS JOVENES</v>
          </cell>
          <cell r="E266" t="str">
            <v>3.236.410-1</v>
          </cell>
          <cell r="F266" t="str">
            <v>INES CHAU PACHA</v>
          </cell>
          <cell r="G266" t="str">
            <v>3.236.410-1</v>
          </cell>
          <cell r="H266" t="str">
            <v>INES CHAU PACHA</v>
          </cell>
        </row>
        <row r="267">
          <cell r="C267" t="str">
            <v>56.077.080-4</v>
          </cell>
          <cell r="D267" t="str">
            <v>CLUB DEPORTIVO CAUPOLICÁN</v>
          </cell>
          <cell r="E267" t="str">
            <v>12.611.415-K</v>
          </cell>
          <cell r="F267" t="str">
            <v>ESTRELLA DEL CARMEN ESCOBAR GARCÍA</v>
          </cell>
          <cell r="G267" t="str">
            <v>12.611.415-K</v>
          </cell>
          <cell r="H267" t="str">
            <v>ESTRELLA DEL CARMEN ESCOBAR GARCÍA</v>
          </cell>
        </row>
        <row r="268">
          <cell r="C268" t="str">
            <v>65.779.260-8</v>
          </cell>
          <cell r="D268" t="str">
            <v>IGLESIA MINISTERIO INTERNACIONAL SANIDAD DE LAS NACIONES</v>
          </cell>
          <cell r="E268" t="str">
            <v>13.149.439-4</v>
          </cell>
          <cell r="F268" t="str">
            <v>PABLO SALOMÓN SALAZAR SILVA</v>
          </cell>
          <cell r="G268" t="str">
            <v>16.531.817-K</v>
          </cell>
          <cell r="H268" t="str">
            <v>DANIELA PAREDES RIVAS</v>
          </cell>
        </row>
        <row r="269">
          <cell r="C269" t="str">
            <v>73.204.700-k</v>
          </cell>
          <cell r="D269" t="str">
            <v>COMUNIDAD INDÍGENA AYMARA DE HUARASIÑA</v>
          </cell>
          <cell r="E269" t="str">
            <v>8.438.530-1</v>
          </cell>
          <cell r="F269" t="str">
            <v>EDUARDO MARIO RELOS AYAVIRE</v>
          </cell>
          <cell r="G269" t="str">
            <v>8.438.530-1</v>
          </cell>
          <cell r="H269" t="str">
            <v>EDUARDO RELOS AYAVIRE</v>
          </cell>
        </row>
        <row r="270">
          <cell r="C270" t="str">
            <v>65.064.513-8</v>
          </cell>
          <cell r="D270" t="str">
            <v>CLUB ATLÉTICO NACIONAL IQUIQUE</v>
          </cell>
          <cell r="E270" t="str">
            <v>13.219.441-6</v>
          </cell>
          <cell r="F270" t="str">
            <v>INGRID PAMELA ROJO ELGUEDA</v>
          </cell>
          <cell r="G270" t="str">
            <v>13.219.441-6</v>
          </cell>
          <cell r="H270" t="str">
            <v>INGRID PAMELA ROJO EGUEDA</v>
          </cell>
        </row>
        <row r="271">
          <cell r="C271" t="str">
            <v>73.682.700-k</v>
          </cell>
          <cell r="D271" t="str">
            <v>JUNTA DE VECINOS PROGRESO</v>
          </cell>
          <cell r="E271" t="str">
            <v>10.286.308-9</v>
          </cell>
          <cell r="F271" t="str">
            <v>FRANCISCA AMELIA MAULÉN SEPÚLVEDA</v>
          </cell>
          <cell r="G271" t="str">
            <v>9.638.481-5</v>
          </cell>
          <cell r="H271" t="str">
            <v>CECILIA AHUMADA DÍAS</v>
          </cell>
        </row>
        <row r="272">
          <cell r="C272" t="str">
            <v>65.056.013-2</v>
          </cell>
          <cell r="D272" t="str">
            <v>CENTRO SOCIAL Y CULTURAL RENUEVO</v>
          </cell>
          <cell r="E272" t="str">
            <v>12.719.258-8</v>
          </cell>
          <cell r="F272" t="str">
            <v xml:space="preserve">LUIS ORLANDO LEIVA VEGA </v>
          </cell>
          <cell r="G272" t="str">
            <v>16.326.791-8</v>
          </cell>
          <cell r="H272" t="str">
            <v>RICARDO JENSEN PRIETO</v>
          </cell>
        </row>
        <row r="273">
          <cell r="C273" t="str">
            <v>65.027.291-9</v>
          </cell>
          <cell r="D273" t="str">
            <v>CLUB DEPORTIVO BODHIDHARMA</v>
          </cell>
          <cell r="E273" t="str">
            <v>14.465.012-3</v>
          </cell>
          <cell r="F273" t="str">
            <v>YESSENIA MARCELA FLORES FERNÁNEZ</v>
          </cell>
          <cell r="G273" t="str">
            <v>10.684.935-8</v>
          </cell>
          <cell r="H273" t="str">
            <v>MAURICIO NUÑEZ MOLINA</v>
          </cell>
        </row>
        <row r="274">
          <cell r="C274" t="str">
            <v>65.045.221-6</v>
          </cell>
          <cell r="D274" t="str">
            <v>JUNTA DE VECINOS DUNAS III N° 55</v>
          </cell>
          <cell r="E274" t="str">
            <v>13.646.264-4</v>
          </cell>
          <cell r="F274" t="str">
            <v>YASNA ADELA ESCOBAR BARRAZA</v>
          </cell>
          <cell r="G274" t="str">
            <v>13.646.264-4</v>
          </cell>
          <cell r="H274" t="str">
            <v>YASNA ADELA ESCOBAR BARRAZA</v>
          </cell>
        </row>
        <row r="275">
          <cell r="C275" t="str">
            <v>65.634.760-0</v>
          </cell>
          <cell r="D275" t="str">
            <v>CLUB SOCIAL Y DEPORTIVO RUBÉN DONOSO</v>
          </cell>
          <cell r="E275" t="str">
            <v>8.322.069-4</v>
          </cell>
          <cell r="F275" t="str">
            <v>FRANCISCO ALBUERNO FLORES</v>
          </cell>
          <cell r="G275" t="str">
            <v>9.443.941-8</v>
          </cell>
          <cell r="H275" t="str">
            <v>JULIO ZAMORANO AVENDAÑO</v>
          </cell>
        </row>
        <row r="276">
          <cell r="C276" t="str">
            <v>65.524.040-3</v>
          </cell>
          <cell r="D276" t="str">
            <v>CLUB DE ADULTO MAYOR INTI JJALSU DE CARIQUIMA</v>
          </cell>
          <cell r="E276" t="str">
            <v>3.589.385-7</v>
          </cell>
          <cell r="F276" t="str">
            <v>EUSTAQUIO CHALLAPA GÓMEZ</v>
          </cell>
          <cell r="G276" t="str">
            <v>16.224.049-8</v>
          </cell>
          <cell r="H276" t="str">
            <v>DAYANA CAYO MIRANDA</v>
          </cell>
        </row>
        <row r="277">
          <cell r="C277" t="str">
            <v>71.512.100-k</v>
          </cell>
          <cell r="D277" t="str">
            <v>CLUB DEPORTIVO MAGISTERIO IQUIQUE</v>
          </cell>
          <cell r="E277" t="str">
            <v>5.967.192-8</v>
          </cell>
          <cell r="F277" t="str">
            <v>PEDRO GARCÍA MARTÍNEZ</v>
          </cell>
          <cell r="G277" t="str">
            <v>5.978.816-7</v>
          </cell>
          <cell r="H277" t="str">
            <v>FIDEL DÁVILA VARAS</v>
          </cell>
        </row>
        <row r="278">
          <cell r="C278" t="str">
            <v>65.030.919-7</v>
          </cell>
          <cell r="D278" t="str">
            <v>CLUB CENTRO DE PADRES Y APODERADOS SALA CUNA Y JARDÍN INFANTIL INTI PHAXSI</v>
          </cell>
          <cell r="E278" t="str">
            <v>18.006.446-K</v>
          </cell>
          <cell r="F278" t="str">
            <v>FELIPE BELLO CALISAYA</v>
          </cell>
          <cell r="G278" t="str">
            <v>18.006.446-K</v>
          </cell>
          <cell r="H278" t="str">
            <v>FELIPE BELLO CALISAYA</v>
          </cell>
        </row>
        <row r="279">
          <cell r="C279" t="str">
            <v>65.064.513-8</v>
          </cell>
          <cell r="D279" t="str">
            <v>CLUB ATLÉTICO NACIONAL IQUIQUE</v>
          </cell>
          <cell r="E279" t="str">
            <v>13.219.441-6</v>
          </cell>
          <cell r="F279" t="str">
            <v>INGRID PAMELA ROJO ELGUEDA</v>
          </cell>
          <cell r="G279" t="str">
            <v>7.950.473-4</v>
          </cell>
          <cell r="H279" t="str">
            <v>AUGUSTO COURBIS GAINZA</v>
          </cell>
        </row>
        <row r="280">
          <cell r="C280" t="str">
            <v>75.579.400-7</v>
          </cell>
          <cell r="D280" t="str">
            <v>CORPORACIÓN MUSEO DEL SALITRE</v>
          </cell>
          <cell r="E280" t="str">
            <v>3.534.692-9</v>
          </cell>
          <cell r="F280" t="str">
            <v>SILVIO ZEREGA ZEGARRA</v>
          </cell>
          <cell r="G280">
            <v>0</v>
          </cell>
          <cell r="H280">
            <v>0</v>
          </cell>
        </row>
        <row r="281">
          <cell r="C281" t="str">
            <v>65.054.345-9</v>
          </cell>
          <cell r="D281" t="str">
            <v>ASOCIACIÓN INDÍGENA AYMARA SUMA SAWURI</v>
          </cell>
          <cell r="E281" t="str">
            <v>8.793.593-0</v>
          </cell>
          <cell r="F281" t="str">
            <v>ISIDORA LUCÍA RAMOS CHALLAPA</v>
          </cell>
          <cell r="G281" t="str">
            <v>8.745.339-1</v>
          </cell>
          <cell r="H281" t="str">
            <v>ESTEBAN
GARCIA
CACERES</v>
          </cell>
        </row>
        <row r="282">
          <cell r="C282" t="str">
            <v>65.004.557-2</v>
          </cell>
          <cell r="D282" t="str">
            <v>CENTRO CULTURAL Y SOCIAL "APOYO AL ADULTO MAYOR"</v>
          </cell>
          <cell r="E282" t="str">
            <v>7.213.510-5</v>
          </cell>
          <cell r="F282" t="str">
            <v>MARÍA INÉS MIRANDA ROJAS</v>
          </cell>
          <cell r="G282" t="str">
            <v>13.641.829-7</v>
          </cell>
          <cell r="H282" t="str">
            <v>GARCIA</v>
          </cell>
        </row>
        <row r="283">
          <cell r="C283" t="str">
            <v>65.341.750-0</v>
          </cell>
          <cell r="D283" t="str">
            <v>CONJUNTO FOLCLÓRICO DEL ADULTO MAYOR VIVENCIAS NORTINAS</v>
          </cell>
          <cell r="E283" t="str">
            <v>3.538.279-8</v>
          </cell>
          <cell r="F283" t="str">
            <v>AURORA ALICIA MARROQUÍN SILVA</v>
          </cell>
          <cell r="G283">
            <v>0</v>
          </cell>
          <cell r="H283">
            <v>0</v>
          </cell>
        </row>
        <row r="284">
          <cell r="C284" t="str">
            <v>65.855.330-5</v>
          </cell>
          <cell r="D284" t="str">
            <v>CLUB ADULTO MAYOR NUEVA ESPERANZA</v>
          </cell>
          <cell r="E284" t="str">
            <v>5.518.194-2</v>
          </cell>
          <cell r="F284" t="str">
            <v>IDA LOZANO SANCHEZ</v>
          </cell>
          <cell r="G284" t="str">
            <v>5.518.194-2</v>
          </cell>
          <cell r="H284" t="str">
            <v>IDA LOZANO
SANCHEZ</v>
          </cell>
        </row>
        <row r="285">
          <cell r="C285" t="str">
            <v>65.012.609-2</v>
          </cell>
          <cell r="D285" t="str">
            <v>CLUB DEPORTIVO PEDRO PALLERES CABEZAS</v>
          </cell>
          <cell r="E285" t="str">
            <v>12.439.141-5</v>
          </cell>
          <cell r="F285" t="str">
            <v>ROBERTO ADOLFO MASOLIVER BECERRA</v>
          </cell>
          <cell r="G285" t="str">
            <v>12.439.141-5</v>
          </cell>
          <cell r="H285" t="str">
            <v>ROBERTO
ADOLFO
MASOLIVER
BECERRA</v>
          </cell>
        </row>
        <row r="286">
          <cell r="C286" t="str">
            <v>65.050.599-9</v>
          </cell>
          <cell r="D286" t="str">
            <v xml:space="preserve">CORPORACIÓN Y BUREAU ARTISTAS DEL NORTE GRANDE </v>
          </cell>
          <cell r="E286" t="str">
            <v>4.323.850-7</v>
          </cell>
          <cell r="F286" t="str">
            <v>ERCILIA ROJAS HINOJOSA</v>
          </cell>
          <cell r="G286">
            <v>0</v>
          </cell>
          <cell r="H286">
            <v>0</v>
          </cell>
        </row>
        <row r="287">
          <cell r="C287" t="str">
            <v>65.040.774-1</v>
          </cell>
          <cell r="D287" t="str">
            <v>CENTRO CULTURAL Y SOCIAL FADISE (FALANGE POR LA DIVERSIDAD SEXUAL)</v>
          </cell>
          <cell r="E287" t="str">
            <v>16.630.334-6</v>
          </cell>
          <cell r="F287" t="str">
            <v>PABLO IMAÑA HERRERA</v>
          </cell>
          <cell r="G287">
            <v>0</v>
          </cell>
          <cell r="H287">
            <v>0</v>
          </cell>
        </row>
        <row r="288">
          <cell r="C288" t="str">
            <v>65.078.417-0</v>
          </cell>
          <cell r="D288" t="str">
            <v>CENTRO CULTURAL Y SOCIAL TINKUS DE LA CANDELARIA</v>
          </cell>
          <cell r="E288" t="str">
            <v>17.094.484-4</v>
          </cell>
          <cell r="F288" t="str">
            <v>ENRIQUE FABIAN RIOS PANNE</v>
          </cell>
          <cell r="G288">
            <v>0</v>
          </cell>
          <cell r="H288">
            <v>0</v>
          </cell>
        </row>
        <row r="289">
          <cell r="C289" t="str">
            <v>65.049.188-2</v>
          </cell>
          <cell r="D289" t="str">
            <v>CLUB ADULTO MAYOR, PUERTO DE PISAGUA</v>
          </cell>
          <cell r="E289" t="str">
            <v>3.548.369-1</v>
          </cell>
          <cell r="F289" t="str">
            <v xml:space="preserve">RAFAEL ENRIQUE GAETE CALDERÓN </v>
          </cell>
          <cell r="G289" t="str">
            <v>18.372.499-1</v>
          </cell>
          <cell r="H289" t="str">
            <v>JEAN OMAR
VALENZUELA
PERALTA</v>
          </cell>
        </row>
        <row r="290">
          <cell r="C290" t="str">
            <v>65.000.494-9</v>
          </cell>
          <cell r="D290" t="str">
            <v>CLUB ADULTO MAYOR FLOR DEL VALLE DE HUAVIÑA</v>
          </cell>
          <cell r="E290" t="str">
            <v>6.206.169-3</v>
          </cell>
          <cell r="F290" t="str">
            <v>ALFREDO CONDORE LINARES</v>
          </cell>
          <cell r="G290" t="str">
            <v>6.206.169-3</v>
          </cell>
          <cell r="H290" t="str">
            <v>ALFREDO
CONDORE
LINARES</v>
          </cell>
        </row>
        <row r="291">
          <cell r="C291" t="str">
            <v>65.087.067-0</v>
          </cell>
          <cell r="D291" t="str">
            <v>CENTRO CULTURAL Y SOCIAL LA CUMBACHA VOLANTE</v>
          </cell>
          <cell r="E291" t="str">
            <v>13.416.049-7</v>
          </cell>
          <cell r="F291" t="str">
            <v xml:space="preserve">PEDRO ÁLVAREZ GARCÍA </v>
          </cell>
          <cell r="G291">
            <v>0</v>
          </cell>
          <cell r="H291">
            <v>0</v>
          </cell>
        </row>
        <row r="292">
          <cell r="C292" t="str">
            <v>65.064.514-6</v>
          </cell>
          <cell r="D292" t="str">
            <v>CENTRO SOCIAL Y CULTURAL ARTÍSTICO NUEVO ARTE</v>
          </cell>
          <cell r="E292" t="str">
            <v>16.864.922-3</v>
          </cell>
          <cell r="F292" t="str">
            <v>DARA NOEMÍ SHALOM DÍAZ BECERRA</v>
          </cell>
          <cell r="G292" t="str">
            <v>16.864.922-3</v>
          </cell>
          <cell r="H292" t="str">
            <v xml:space="preserve">SARA DIAZ BECERRA </v>
          </cell>
        </row>
        <row r="293">
          <cell r="C293" t="str">
            <v>65.050.599-9</v>
          </cell>
          <cell r="D293" t="str">
            <v>CORPORACIÓN Y BUREAU ARTISTAS DEL NORTE GRANDE</v>
          </cell>
          <cell r="E293" t="str">
            <v>4.323.850-7</v>
          </cell>
          <cell r="F293" t="str">
            <v>ERCILIA ROJAS HINOJOSA</v>
          </cell>
          <cell r="G293" t="str">
            <v>10.628.218-3</v>
          </cell>
          <cell r="H293" t="str">
            <v>PAMELA SUSANA CASTILLO LARRONDO</v>
          </cell>
        </row>
        <row r="294">
          <cell r="C294" t="str">
            <v>65.050.599-9</v>
          </cell>
          <cell r="D294" t="str">
            <v>CORPORACIÓN Y BUREAU ARTISTAS DEL NORTE GRANDE</v>
          </cell>
          <cell r="E294" t="str">
            <v>4.323.850-7</v>
          </cell>
          <cell r="F294" t="str">
            <v>ERCILIA ROJAS HINOJOSA</v>
          </cell>
          <cell r="G294" t="str">
            <v>15.398.036-5</v>
          </cell>
          <cell r="H294" t="str">
            <v>CARLOS ANDRES MOYA RIVERA</v>
          </cell>
        </row>
        <row r="295">
          <cell r="C295" t="str">
            <v>65.420.090-4</v>
          </cell>
          <cell r="D295" t="str">
            <v>JUNTA DE VECINOS VISTA AL MAR</v>
          </cell>
          <cell r="E295" t="str">
            <v>5.088.390-6</v>
          </cell>
          <cell r="F295" t="str">
            <v>NOLFA DEL CARMEN SOTO CASTILLO</v>
          </cell>
          <cell r="G295" t="str">
            <v>12.612.184-9</v>
          </cell>
          <cell r="H295" t="str">
            <v>JAQUELINE LUCAS TAPIA</v>
          </cell>
        </row>
        <row r="296">
          <cell r="C296" t="str">
            <v>65.016.904-2</v>
          </cell>
          <cell r="D296" t="str">
            <v>ASOCIACIÓN INDÍGENA AYMARA AGAYMA</v>
          </cell>
          <cell r="E296" t="str">
            <v>10.221.060-3</v>
          </cell>
          <cell r="F296" t="str">
            <v>EVA LUCÍA MOSCOSO MAMANI</v>
          </cell>
          <cell r="G296" t="str">
            <v>10.720.919-0</v>
          </cell>
          <cell r="H296" t="str">
            <v>SILVIO MOSCOSO MAMANI</v>
          </cell>
        </row>
        <row r="297">
          <cell r="C297" t="str">
            <v>65.016.904-2</v>
          </cell>
          <cell r="D297" t="str">
            <v>ASOCIACIÓN INDÍGENA AYMARA AGAYMA</v>
          </cell>
          <cell r="E297" t="str">
            <v>10.221.060-3</v>
          </cell>
          <cell r="F297" t="str">
            <v>EVA LUCÍA MOSCOSO MAMANI</v>
          </cell>
          <cell r="G297" t="str">
            <v>10.221.060-3</v>
          </cell>
          <cell r="H297" t="str">
            <v>EVA MOSCOSO MAMANI</v>
          </cell>
        </row>
        <row r="298">
          <cell r="C298" t="str">
            <v>65.004.557-2</v>
          </cell>
          <cell r="D298" t="str">
            <v>CENTRO CULTURAL Y SOCIAL “APOYO AL ADULTO MAYOR”</v>
          </cell>
          <cell r="E298" t="str">
            <v>7.213.510-5</v>
          </cell>
          <cell r="F298" t="str">
            <v>MARÍA INÉS MIRANDA ROJAS</v>
          </cell>
          <cell r="G298" t="str">
            <v>14.145.800-0</v>
          </cell>
          <cell r="H298" t="str">
            <v xml:space="preserve">LUIS ALBERTO RODRIGUEZ GONZALES </v>
          </cell>
        </row>
        <row r="299">
          <cell r="C299" t="str">
            <v>65.004.557-2</v>
          </cell>
          <cell r="D299" t="str">
            <v>CENTRO CULTURAL Y SOCIAL “APOYO AL ADULTO MAYOR”</v>
          </cell>
          <cell r="E299" t="str">
            <v>7.213.510-5</v>
          </cell>
          <cell r="F299" t="str">
            <v>MARÍA INÉS MIRANDA ROJAS</v>
          </cell>
          <cell r="G299" t="str">
            <v>13.641.829-7</v>
          </cell>
          <cell r="H299" t="str">
            <v xml:space="preserve">GERARDO PINTO ALARCÓN </v>
          </cell>
        </row>
        <row r="300">
          <cell r="C300" t="str">
            <v>65.056.013-2</v>
          </cell>
          <cell r="D300" t="str">
            <v>IGLESIA EVANGÉLICA DIOS ES AMOR (RENUEVO)</v>
          </cell>
          <cell r="E300" t="str">
            <v>12.719.258-8</v>
          </cell>
          <cell r="F300" t="str">
            <v>LUIS ORLANDO LEIVA VEGA</v>
          </cell>
          <cell r="G300" t="str">
            <v>16.452.588-0</v>
          </cell>
          <cell r="H300" t="str">
            <v>CHRISTOPHER ANDRES PEREZ GUTIERREZ</v>
          </cell>
        </row>
        <row r="301">
          <cell r="C301" t="str">
            <v>74.887.400-3</v>
          </cell>
          <cell r="D301" t="str">
            <v>ASOCIACIÓN GREMIAL DE TAXI BÁSICO LOS ANDES</v>
          </cell>
          <cell r="E301" t="str">
            <v>7.520.041-2</v>
          </cell>
          <cell r="F301" t="str">
            <v>MIGUEL GUTIERREZ ARAYA</v>
          </cell>
          <cell r="G301" t="str">
            <v>7.520.041-2</v>
          </cell>
          <cell r="H301" t="str">
            <v xml:space="preserve">MIGUEL ANGEL GUTIERREZ ARAYA </v>
          </cell>
        </row>
        <row r="302">
          <cell r="C302" t="str">
            <v>75.116.100-K</v>
          </cell>
          <cell r="D302" t="str">
            <v>AGRUPACIÓN CULTURAL TARAPACÁ</v>
          </cell>
          <cell r="E302" t="str">
            <v>9.266.810-K</v>
          </cell>
          <cell r="F302" t="str">
            <v>BLANCA ODETTE LOPEZ ORMAZABAL</v>
          </cell>
          <cell r="G302" t="str">
            <v>11.342.879-1</v>
          </cell>
          <cell r="H302" t="str">
            <v xml:space="preserve">OMAR CAPETILLO SEPULVEDA </v>
          </cell>
        </row>
        <row r="303">
          <cell r="C303" t="str">
            <v>65.356.190-3</v>
          </cell>
          <cell r="D303" t="str">
            <v>SOCIEDAD RELIGIOSA CULTURAL Y SOCIAL SIERVOS DE JESÚS Y MARÍA</v>
          </cell>
          <cell r="E303" t="str">
            <v>13.766.684-7</v>
          </cell>
          <cell r="F303" t="str">
            <v>OMAR AROS SOTO</v>
          </cell>
          <cell r="G303" t="str">
            <v>13.766.684-7</v>
          </cell>
          <cell r="H303" t="str">
            <v>OMAR AROS SOTO</v>
          </cell>
        </row>
        <row r="304">
          <cell r="C304" t="str">
            <v>75.579.400-7</v>
          </cell>
          <cell r="D304" t="str">
            <v>CORPORACIÓN MUSEO DEL SALITRE</v>
          </cell>
          <cell r="E304" t="str">
            <v>3.534.692-9</v>
          </cell>
          <cell r="F304" t="str">
            <v>SILVIO ZEREGA ZEGARRA</v>
          </cell>
          <cell r="G304" t="str">
            <v>13.866.362-0</v>
          </cell>
          <cell r="H304" t="str">
            <v>CARLOS ROJAS FERNANDEZ</v>
          </cell>
        </row>
        <row r="305">
          <cell r="C305" t="str">
            <v>65.049.188-2</v>
          </cell>
          <cell r="D305" t="str">
            <v>CLUB ADULTO MAYOR, PUERTO DE PISAGUA</v>
          </cell>
          <cell r="E305" t="str">
            <v>3.548.369-1</v>
          </cell>
          <cell r="F305" t="str">
            <v xml:space="preserve">RAFAEL ENRIQUE GAETE CALDERÓN </v>
          </cell>
          <cell r="G305" t="str">
            <v>7.379.014-K</v>
          </cell>
          <cell r="H305" t="str">
            <v>CARLOS OMAR VALENZUELA PERALTA</v>
          </cell>
        </row>
        <row r="306">
          <cell r="C306" t="str">
            <v>65.452.460-2</v>
          </cell>
          <cell r="D306" t="str">
            <v>AGRUPACIÓN SOCIAL Y CULTURAL SALITRERA VICTORIA</v>
          </cell>
          <cell r="E306" t="str">
            <v>4.330.488-7</v>
          </cell>
          <cell r="F306" t="str">
            <v>HUGO OSVALDO BARRAZA JOFRE</v>
          </cell>
          <cell r="G306" t="str">
            <v>4.330.488-7</v>
          </cell>
          <cell r="H306" t="str">
            <v>HUGO OSVALDO BARRAZA JOFRE</v>
          </cell>
        </row>
        <row r="307">
          <cell r="C307" t="str">
            <v>65.737.150-5</v>
          </cell>
          <cell r="D307" t="str">
            <v>CENTRO SOCIAL CULTURAL UNIÓN ARTÍSTICA MÚSICA MALLKUS INTERNACIONAL</v>
          </cell>
          <cell r="E307" t="str">
            <v>15.924.052-5</v>
          </cell>
          <cell r="F307" t="str">
            <v>ROLANDO MONTECINOS PULGAR</v>
          </cell>
          <cell r="G307" t="str">
            <v>15.924.052-5</v>
          </cell>
          <cell r="H307" t="str">
            <v xml:space="preserve">ROLANDO FRANCISCO MONTECINOS PULGAR </v>
          </cell>
        </row>
        <row r="308">
          <cell r="C308" t="str">
            <v>65.003.524-0</v>
          </cell>
          <cell r="D308" t="str">
            <v>JUNTA DE VECINOS N°26 VILLA ESTACIÓN</v>
          </cell>
          <cell r="E308" t="str">
            <v>18.182.720-3</v>
          </cell>
          <cell r="F308" t="str">
            <v>JOSÉ ALEJANDRO MAMANI RAMOS</v>
          </cell>
          <cell r="G308" t="str">
            <v>10.867.098-3</v>
          </cell>
          <cell r="H308" t="str">
            <v>GUILLERMINA MOSCOSO MAMANI</v>
          </cell>
        </row>
        <row r="309">
          <cell r="C309" t="str">
            <v>65.003.524-0</v>
          </cell>
          <cell r="D309" t="str">
            <v>JUNTA DE VECINOS N°26 VILLA ESTACIÓN</v>
          </cell>
          <cell r="E309" t="str">
            <v>18.182.720-3</v>
          </cell>
          <cell r="F309" t="str">
            <v>JOSÉ ALEJANDRO MAMANI RAMOS</v>
          </cell>
          <cell r="G309" t="str">
            <v>11.613.601-5</v>
          </cell>
          <cell r="H309" t="str">
            <v>BETO GOMEZ MAMANI</v>
          </cell>
        </row>
        <row r="310">
          <cell r="C310" t="str">
            <v>65.040.774-1</v>
          </cell>
          <cell r="D310" t="str">
            <v>CENTRO CULTURAL Y SOCIAL FADISE (FALNGE POR LA DIVERSIDAD SEXUAL)</v>
          </cell>
          <cell r="E310" t="str">
            <v>16.630.334-6</v>
          </cell>
          <cell r="F310" t="str">
            <v>PABLO IMAÑA HERRERA</v>
          </cell>
          <cell r="G310" t="str">
            <v>16.357.379-2</v>
          </cell>
          <cell r="H310" t="str">
            <v>FELIPE IGNACIO CARDALDA SALAS</v>
          </cell>
        </row>
        <row r="311">
          <cell r="C311" t="str">
            <v>65.542.410-5</v>
          </cell>
          <cell r="D311" t="str">
            <v>CENTRO SOCIAL Y CULTURAL LA COMUNIDAD AYUDA A LA IGLESIA SANTUARIO NUESTRA SEÑORA DEL CARMEN DE LA TIRANA</v>
          </cell>
          <cell r="E311" t="str">
            <v>5.258.849-9</v>
          </cell>
          <cell r="F311" t="str">
            <v xml:space="preserve">IRMA VERA </v>
          </cell>
          <cell r="G311" t="str">
            <v>5.258.849-9</v>
          </cell>
          <cell r="H311" t="str">
            <v xml:space="preserve">IRMA VERA </v>
          </cell>
        </row>
        <row r="312">
          <cell r="C312" t="str">
            <v>65.067.625-4</v>
          </cell>
          <cell r="D312" t="str">
            <v>ORGANIZACIÓN CULTURAL SPACIO PRO</v>
          </cell>
          <cell r="E312" t="str">
            <v>13.543.031-5</v>
          </cell>
          <cell r="F312" t="str">
            <v>GABRIEL ARTURO TORRES ZAMORA</v>
          </cell>
          <cell r="G312" t="str">
            <v>15.921.25-K</v>
          </cell>
          <cell r="H312" t="str">
            <v xml:space="preserve">RAUL FLORES CARIOLA </v>
          </cell>
        </row>
        <row r="313">
          <cell r="C313" t="str">
            <v>73.125.900-3</v>
          </cell>
          <cell r="D313" t="str">
            <v>ASOCIACIÓN INDÍGENA AGRÍCOLA AYMARA DE CHAPIQUILTA</v>
          </cell>
          <cell r="E313" t="str">
            <v>12.800.359-2</v>
          </cell>
          <cell r="F313" t="str">
            <v>RICHARD JORGE FLORES VILCHEZ</v>
          </cell>
          <cell r="G313" t="str">
            <v>15.687.315-2</v>
          </cell>
          <cell r="H313" t="str">
            <v>PATRICIO DAMIAN CHAMACA MAMANI</v>
          </cell>
        </row>
        <row r="314">
          <cell r="C314" t="str">
            <v>65.069.442-2</v>
          </cell>
          <cell r="D314" t="str">
            <v>ASOCIACIÓN INDÍGENA AYMARA SUMA JUIRA DE CARIQUIMA</v>
          </cell>
          <cell r="E314" t="str">
            <v>9.340.658-3</v>
          </cell>
          <cell r="F314" t="str">
            <v xml:space="preserve">ELEODORO MOSCOSO ESTEBAN </v>
          </cell>
          <cell r="G314" t="str">
            <v>12.386.671-1</v>
          </cell>
          <cell r="H314" t="str">
            <v>JORGE INOSTROZA ESCOBAR</v>
          </cell>
        </row>
        <row r="315">
          <cell r="C315" t="str">
            <v>65.025.665-4</v>
          </cell>
          <cell r="D315" t="str">
            <v xml:space="preserve">CENTRO CONJUNTO POLINESICO KAHUIRA </v>
          </cell>
          <cell r="E315" t="str">
            <v>13.213.775-7</v>
          </cell>
          <cell r="F315" t="str">
            <v>MIRTHA ANGÉLICA QUIROZ MATELUNA</v>
          </cell>
          <cell r="G315" t="str">
            <v>14.108.382-1</v>
          </cell>
          <cell r="H315" t="str">
            <v>SEBASTIÁN ANDRÉS RIVEROS IBACACHE</v>
          </cell>
        </row>
        <row r="316">
          <cell r="C316" t="str">
            <v>65.004.557-2</v>
          </cell>
          <cell r="D316" t="str">
            <v xml:space="preserve">CENTRO CULTURAL Y SOCIAL  APOYO ADULTO MAYOR </v>
          </cell>
          <cell r="E316" t="str">
            <v>7.213.510-5</v>
          </cell>
          <cell r="F316" t="str">
            <v>MARÍA INÉS MIRANDA ROJAS</v>
          </cell>
          <cell r="G316" t="str">
            <v>13.641.829-7</v>
          </cell>
          <cell r="H316" t="str">
            <v>GERARDO ARTURO PINTO ALARCÓN</v>
          </cell>
        </row>
        <row r="317">
          <cell r="C317" t="str">
            <v>65.055.202-4</v>
          </cell>
          <cell r="D317" t="str">
            <v>CENTRO SOCIAL CULTURAL DEPORTIVO BARRIO EL MORRO</v>
          </cell>
          <cell r="E317" t="str">
            <v>10.351.966-7</v>
          </cell>
          <cell r="F317" t="str">
            <v>HECTOR AHUMADA VARAS</v>
          </cell>
          <cell r="G317" t="str">
            <v>6.853.981-1</v>
          </cell>
          <cell r="H317" t="str">
            <v>LUIS COLLAO UGARTE</v>
          </cell>
        </row>
        <row r="318">
          <cell r="C318" t="str">
            <v>65.735.540-2</v>
          </cell>
          <cell r="D318" t="str">
            <v>CENTRO SOCIAL Y CULTURAL REGIONAL DE LAS ARTES IQUIQUE</v>
          </cell>
          <cell r="E318" t="str">
            <v>6.733.708-5</v>
          </cell>
          <cell r="F318" t="str">
            <v>MARÍA ANDREA DEL CARMEN ESPINOZA FIRPO</v>
          </cell>
          <cell r="G318" t="str">
            <v>6.733.708-5</v>
          </cell>
          <cell r="H318" t="str">
            <v>MARÍA ANDREA DEL CARMEN ESPINOZA FIRPO</v>
          </cell>
        </row>
        <row r="319">
          <cell r="C319" t="str">
            <v>65.735.540-2</v>
          </cell>
          <cell r="D319" t="str">
            <v>CENTRO SOCIAL Y CULTURAL REGIONAL DE LAS ARTES IQUIQUE</v>
          </cell>
          <cell r="E319" t="str">
            <v>6.733.708-5</v>
          </cell>
          <cell r="F319" t="str">
            <v>MARÍA ANDREA DEL CARMEN ESPINOZA FIRPO</v>
          </cell>
          <cell r="G319" t="str">
            <v>15.593.481-4</v>
          </cell>
          <cell r="H319" t="str">
            <v>ROMINA CAYO VERDEJO</v>
          </cell>
        </row>
        <row r="320">
          <cell r="C320" t="str">
            <v>65.341.750-0</v>
          </cell>
          <cell r="D320" t="str">
            <v>GRUPO FOLCLÓRICO ADULTO MAYOR "VIVENCIAS NORTINAS"</v>
          </cell>
          <cell r="E320" t="str">
            <v>3.538.279-8</v>
          </cell>
          <cell r="F320" t="str">
            <v>AURORA ALICIA MARROQUÍN SILVA</v>
          </cell>
          <cell r="G320" t="str">
            <v>10.761.243-2</v>
          </cell>
          <cell r="H320" t="str">
            <v>HECTOR CALLASAYA BARTOLO</v>
          </cell>
        </row>
        <row r="321">
          <cell r="C321" t="str">
            <v>65.073.436-K</v>
          </cell>
          <cell r="D321" t="str">
            <v>ONG LA IGLESIA DE LA CALLE</v>
          </cell>
          <cell r="E321" t="str">
            <v>11.931.029-6</v>
          </cell>
          <cell r="F321" t="str">
            <v>HEYTER ADAN BORDON JEREZ</v>
          </cell>
          <cell r="G321">
            <v>0</v>
          </cell>
          <cell r="H321">
            <v>0</v>
          </cell>
        </row>
        <row r="322">
          <cell r="C322" t="str">
            <v>65.074.293-1</v>
          </cell>
          <cell r="D322" t="str">
            <v>ORGANIZACIÓN NO GUBERNAMENTAL (ONG) DE DESARROLLO ENEVISIÓN</v>
          </cell>
          <cell r="E322" t="str">
            <v>11.466.506-1</v>
          </cell>
          <cell r="F322" t="str">
            <v>EDWIN CORREA FERNÁNDEZ</v>
          </cell>
          <cell r="G322" t="str">
            <v>5.624.943-5</v>
          </cell>
          <cell r="H322" t="str">
            <v>SILVIO BECERRA CAMPO</v>
          </cell>
        </row>
        <row r="323">
          <cell r="C323" t="str">
            <v>65.322.460-5</v>
          </cell>
          <cell r="D323" t="str">
            <v>SOCIEDAD RELIGIOSA BAILE PIELES ROJAS  CRUZ DE MAYO DE HUARASIÑA</v>
          </cell>
          <cell r="E323" t="str">
            <v>15.010.370-3</v>
          </cell>
          <cell r="F323" t="str">
            <v>VANESSA ANDREA FIGUEROA RELOS</v>
          </cell>
          <cell r="G323" t="str">
            <v>9.723.150-8</v>
          </cell>
          <cell r="H323" t="str">
            <v>LILIANA DE LOURDES RELOS PACHA</v>
          </cell>
        </row>
        <row r="324">
          <cell r="C324" t="str">
            <v>65.069.442-2</v>
          </cell>
          <cell r="D324" t="str">
            <v>ASOCIACIÓN INDÍGENA AYMARA SUMA JUIRA DE CARIQUIMA</v>
          </cell>
          <cell r="E324" t="str">
            <v>9.340.658-3</v>
          </cell>
          <cell r="F324" t="str">
            <v xml:space="preserve">ELEODORO MOSCOSO ESTEBAN </v>
          </cell>
          <cell r="G324" t="str">
            <v>13.639.307-3</v>
          </cell>
          <cell r="H324" t="str">
            <v>MARICEL COPA QUENAYA</v>
          </cell>
        </row>
        <row r="325">
          <cell r="C325" t="str">
            <v>65.020.102-7</v>
          </cell>
          <cell r="D325" t="str">
            <v>ASOCIACION INDIGENA DE MATILLA YATIÑ UTA</v>
          </cell>
          <cell r="E325" t="str">
            <v>14.108.402-K</v>
          </cell>
          <cell r="F325" t="str">
            <v>CATALINA CORTÉS CORTÉS</v>
          </cell>
          <cell r="G325" t="str">
            <v>18.630.836-0</v>
          </cell>
          <cell r="H325" t="str">
            <v>YEIMY ORIELE AYAVIRE TICONA</v>
          </cell>
        </row>
        <row r="326">
          <cell r="C326" t="str">
            <v>65.497.430-6</v>
          </cell>
          <cell r="D326" t="str">
            <v xml:space="preserve">CENTRO SOCIAL Y CULTURAL PRIMERA DIABLADA RELIGIOSA  SAN LORENZO DE HUARASIÑA </v>
          </cell>
          <cell r="E326" t="str">
            <v>9.723.150-8</v>
          </cell>
          <cell r="F326" t="str">
            <v>LILIANA DE LOURDES RELOS PACHA</v>
          </cell>
          <cell r="G326" t="str">
            <v>6.720.699-1</v>
          </cell>
          <cell r="H326" t="str">
            <v>HECTOR VICENTE LAFERTTE VIDELA</v>
          </cell>
        </row>
        <row r="327">
          <cell r="C327" t="str">
            <v>75.579.400-7</v>
          </cell>
          <cell r="D327" t="str">
            <v>CORPORACIÓN MUSEO DEL SALITRE</v>
          </cell>
          <cell r="E327" t="str">
            <v>3.534.692-9</v>
          </cell>
          <cell r="F327" t="str">
            <v>SILVIO ZEREGA ZEGARRA</v>
          </cell>
          <cell r="G327" t="str">
            <v>3.534.692-9</v>
          </cell>
          <cell r="H327" t="str">
            <v>SILVIO ZEREGA ZEGARRA</v>
          </cell>
        </row>
        <row r="328">
          <cell r="C328" t="str">
            <v>65.057.297-1</v>
          </cell>
          <cell r="D328" t="str">
            <v>CENTRO CULTURAL Y SOCIAL IQUIQUE CIUDADANO</v>
          </cell>
          <cell r="E328" t="str">
            <v>16.591.896-7</v>
          </cell>
          <cell r="F328" t="str">
            <v>RUBÉN CANESSA MORALES</v>
          </cell>
          <cell r="G328" t="str">
            <v>13.215.349-3</v>
          </cell>
          <cell r="H328" t="str">
            <v>CAROLINA CONTRERAS COLLAO</v>
          </cell>
        </row>
        <row r="329">
          <cell r="C329" t="str">
            <v>65.051.160-3</v>
          </cell>
          <cell r="D329" t="str">
            <v>JUNTA DE VECINOS DUNAS II NUEVO RENACER</v>
          </cell>
          <cell r="E329" t="str">
            <v>5.974.658-8</v>
          </cell>
          <cell r="F329" t="str">
            <v>ADRIANA LOPEZ MOLINA</v>
          </cell>
          <cell r="G329" t="str">
            <v>16.066.500-9</v>
          </cell>
          <cell r="H329" t="str">
            <v>JUAN SOTO ZÚÑIGA</v>
          </cell>
        </row>
        <row r="330">
          <cell r="C330" t="str">
            <v>56.083.190-0</v>
          </cell>
          <cell r="D330" t="str">
            <v>CENTRO CULTURAL ORQUESTA FILARMÓNICA INFANTIL-JUVENIL ALTO HOSPICIO</v>
          </cell>
          <cell r="E330" t="str">
            <v>9.318.330-4</v>
          </cell>
          <cell r="F330" t="str">
            <v>MIRNA DÍAZ BRAVO</v>
          </cell>
          <cell r="G330" t="str">
            <v>9.318.330-4</v>
          </cell>
          <cell r="H330" t="str">
            <v>MIRNA DÍAZ BRAVO</v>
          </cell>
        </row>
        <row r="331">
          <cell r="C331" t="str">
            <v>65.823.510-9</v>
          </cell>
          <cell r="D331" t="str">
            <v>CLUB ADULTO MAYOR CARMELITA</v>
          </cell>
          <cell r="E331" t="str">
            <v>5.347.114-5</v>
          </cell>
          <cell r="F331" t="str">
            <v>MARIO MAGNE CASTILLO</v>
          </cell>
          <cell r="G331" t="str">
            <v>11.814.813-4</v>
          </cell>
          <cell r="H331" t="str">
            <v>ALEX ORLANDO CÁCERES TICONA</v>
          </cell>
        </row>
        <row r="332">
          <cell r="C332" t="str">
            <v>65.041.810-7</v>
          </cell>
          <cell r="D332" t="str">
            <v>AGRUPACIÓN DE TENISTAS INDEPENDIENTES</v>
          </cell>
          <cell r="E332" t="str">
            <v>13.867.261-1</v>
          </cell>
          <cell r="F332" t="str">
            <v>ANDRÉS MARÍN GARGANO</v>
          </cell>
          <cell r="G332" t="str">
            <v>14.107.414-8</v>
          </cell>
          <cell r="H332" t="str">
            <v xml:space="preserve">RAÚL OSVALDO ARENAS TORRES </v>
          </cell>
        </row>
        <row r="333">
          <cell r="C333" t="str">
            <v>65.727.080-6</v>
          </cell>
          <cell r="D333" t="str">
            <v>JUNTA DE VECINOS SAN PEDRO CHANAVAYITA</v>
          </cell>
          <cell r="E333" t="str">
            <v>4.544.381-7</v>
          </cell>
          <cell r="F333" t="str">
            <v>MARCOS GONZÁLEZ MORALES</v>
          </cell>
          <cell r="G333" t="str">
            <v>4.544.381-7</v>
          </cell>
          <cell r="H333" t="str">
            <v xml:space="preserve">MARCOS JESUS GONZALEZ MORALES </v>
          </cell>
        </row>
        <row r="334">
          <cell r="C334" t="str">
            <v>65.066.729-8</v>
          </cell>
          <cell r="D334" t="str">
            <v>CENTRO CULTURAL Y SOCIAL CIRCUITO NORTE</v>
          </cell>
          <cell r="E334" t="str">
            <v>13.714.170-1</v>
          </cell>
          <cell r="F334" t="str">
            <v>ANDREA BONARDD MORA</v>
          </cell>
          <cell r="G334" t="str">
            <v>15.924.690-6</v>
          </cell>
          <cell r="H334" t="str">
            <v>CARLOS ANDRES OLIVARES CALDERON</v>
          </cell>
        </row>
        <row r="335">
          <cell r="C335" t="str">
            <v>73.682.700-K</v>
          </cell>
          <cell r="D335" t="str">
            <v>JUNTA VECINAL PROGRESO VILLA VICTORIA</v>
          </cell>
          <cell r="E335" t="str">
            <v>10.286.308-9</v>
          </cell>
          <cell r="F335" t="str">
            <v>FRANCISCA MAULEN SEPÚLVEDA</v>
          </cell>
          <cell r="G335" t="str">
            <v>15.778.794-2</v>
          </cell>
          <cell r="H335" t="str">
            <v>KATHERIN ANDREA MECIAS MAULEN</v>
          </cell>
        </row>
        <row r="336">
          <cell r="C336" t="str">
            <v>56.075.940-1</v>
          </cell>
          <cell r="D336" t="str">
            <v>JUNTA VECINAL SANTA TERESA DE LOS ANDES</v>
          </cell>
          <cell r="E336" t="str">
            <v>11.466.175-9</v>
          </cell>
          <cell r="F336" t="str">
            <v>RAFAEL UBEDA MICHELSEN</v>
          </cell>
          <cell r="G336" t="str">
            <v>6.470.066-9</v>
          </cell>
          <cell r="H336" t="str">
            <v>RAUL JAIME TORDOYA RAMIREZ</v>
          </cell>
        </row>
        <row r="337">
          <cell r="C337" t="str">
            <v>65.042.092-6</v>
          </cell>
          <cell r="D337" t="str">
            <v>COMITÉ ADMINISTRATIVO DE COPROPIETARIOS DE CONDOMINIO BICENTENARIO ALTO HOSPICIO</v>
          </cell>
          <cell r="E337" t="str">
            <v>15.003.590-2</v>
          </cell>
          <cell r="F337" t="str">
            <v>RAFAEL ÁLVAREZ CASTRO</v>
          </cell>
          <cell r="G337" t="str">
            <v>16.400.416-3</v>
          </cell>
          <cell r="H337" t="str">
            <v>ABIGAIL PALMA OSORIO</v>
          </cell>
        </row>
        <row r="338">
          <cell r="C338" t="str">
            <v>65.779.260-8</v>
          </cell>
          <cell r="D338" t="str">
            <v>IGLESIA MINISTERIO INTERNACIONAL SANIDAD A LAS NACIONES</v>
          </cell>
          <cell r="E338" t="str">
            <v>13.149.439-4</v>
          </cell>
          <cell r="F338" t="str">
            <v>PABLO  SALOMÓN SALAZAR SILVA</v>
          </cell>
          <cell r="G338" t="str">
            <v>16.284.697-3</v>
          </cell>
          <cell r="H338" t="str">
            <v xml:space="preserve">RODOLFO ANTONIO CUEVAS SEPÚLVEDA </v>
          </cell>
        </row>
        <row r="339">
          <cell r="C339" t="str">
            <v>65.667.220-K</v>
          </cell>
          <cell r="D339" t="str">
            <v>JUNTA DE VECINOS MIRADOR DEL PACÍFICO</v>
          </cell>
          <cell r="E339" t="str">
            <v>12.610.800-1</v>
          </cell>
          <cell r="F339" t="str">
            <v>JOHANA VILLALOBOS GUILLEN</v>
          </cell>
          <cell r="G339" t="str">
            <v>12.611.503-2</v>
          </cell>
          <cell r="H339" t="str">
            <v>SONIA DEL CARMEN LEYTON YAÑEZ</v>
          </cell>
        </row>
        <row r="340">
          <cell r="C340" t="str">
            <v>65.999.584-0</v>
          </cell>
          <cell r="D340" t="str">
            <v>JUNTA DE VECINOS N°25 SAN JOSÉ OBRERO</v>
          </cell>
          <cell r="E340" t="str">
            <v>9.375.181-7</v>
          </cell>
          <cell r="F340" t="str">
            <v>HUMBERTO DÍAZ DÍAZ</v>
          </cell>
          <cell r="G340" t="str">
            <v>11.612.649-4</v>
          </cell>
          <cell r="H340" t="str">
            <v xml:space="preserve">EDITH MALDONADO MAGUIDA </v>
          </cell>
        </row>
        <row r="341">
          <cell r="C341" t="str">
            <v>65.102.092-1</v>
          </cell>
          <cell r="D341" t="str">
            <v>JUNTA DE VECINOS NORTE GRANDE</v>
          </cell>
          <cell r="E341" t="str">
            <v>9.494.222-5</v>
          </cell>
          <cell r="F341" t="str">
            <v>VERÓNICA DEL CARMEN URRUTIA NAVARRO</v>
          </cell>
          <cell r="G341" t="str">
            <v>14.624.701-6</v>
          </cell>
          <cell r="H341" t="str">
            <v>MARISEL ANDREA GARRIDO FIGUEROA</v>
          </cell>
        </row>
        <row r="342">
          <cell r="C342" t="str">
            <v>71.352.400-k</v>
          </cell>
          <cell r="D342" t="str">
            <v xml:space="preserve">CLUB CULTURAL SOCIAL Y DEPORTES JORGE V </v>
          </cell>
          <cell r="E342" t="str">
            <v>8.185.429-7</v>
          </cell>
          <cell r="F342" t="str">
            <v>Belisario Perez Jaque</v>
          </cell>
          <cell r="G342" t="str">
            <v>9.750.013-4</v>
          </cell>
          <cell r="H342" t="str">
            <v>LUIS ALBERTO PEREZ JAQUE</v>
          </cell>
        </row>
        <row r="343">
          <cell r="C343" t="str">
            <v>65.717.340-1</v>
          </cell>
          <cell r="D343" t="str">
            <v>CLUB DEPORTIVO RACE WALKING MARATHON IQUIQUE</v>
          </cell>
          <cell r="E343" t="str">
            <v>5.134.636-k</v>
          </cell>
          <cell r="F343" t="str">
            <v>HERIBERTO FAÚNDEZ SALGADO</v>
          </cell>
          <cell r="G343" t="str">
            <v>5.134.636-k</v>
          </cell>
          <cell r="H343" t="str">
            <v xml:space="preserve">HERIBERTO FAÚNDEZ SALGADO </v>
          </cell>
        </row>
        <row r="344">
          <cell r="C344" t="str">
            <v>65.030.568-k</v>
          </cell>
          <cell r="D344" t="str">
            <v>JUNTA DE VECINOS 14 PUEBLO DE MOCHA</v>
          </cell>
          <cell r="E344" t="str">
            <v>8.984.699-4</v>
          </cell>
          <cell r="F344" t="str">
            <v>HELIA PEREZ RIVERA</v>
          </cell>
          <cell r="G344" t="str">
            <v>8.984.699-4</v>
          </cell>
          <cell r="H344" t="str">
            <v xml:space="preserve">HELIA PEREZ RIVERA </v>
          </cell>
        </row>
        <row r="345">
          <cell r="C345" t="str">
            <v>65.110.696-6</v>
          </cell>
          <cell r="D345" t="str">
            <v>CLUB DEPORTIVO ESCOLAR LICEO DE HUARA</v>
          </cell>
          <cell r="E345" t="str">
            <v>8.745.848-2</v>
          </cell>
          <cell r="F345" t="str">
            <v>BELFOR ALONZO CAUTIN</v>
          </cell>
          <cell r="G345" t="str">
            <v>8.745.848-2</v>
          </cell>
          <cell r="H345" t="str">
            <v>BELFOR DOMINGO ALONZO CAUTIN</v>
          </cell>
        </row>
        <row r="346">
          <cell r="C346" t="str">
            <v>65.110.696-6</v>
          </cell>
          <cell r="D346" t="str">
            <v>CLUB DEPORTIVO ESCOLAR LICEO DE HUARA</v>
          </cell>
          <cell r="E346" t="str">
            <v>8.745.848-2</v>
          </cell>
          <cell r="F346" t="str">
            <v>BELFOR ALONZO CAUTIN</v>
          </cell>
          <cell r="G346" t="str">
            <v>18.007.357-4</v>
          </cell>
          <cell r="H346" t="str">
            <v>ROBERTO VICENTE MASOLIVER AMARO</v>
          </cell>
        </row>
        <row r="347">
          <cell r="C347" t="str">
            <v>65.091.714-6</v>
          </cell>
          <cell r="D347" t="str">
            <v>ASOCIACIÓN DEPORTIVA LOCAL KARATE DOO IQUIQUE</v>
          </cell>
          <cell r="E347" t="str">
            <v>11.612.909-4</v>
          </cell>
          <cell r="F347" t="str">
            <v>MARIA ANGELICA CORONIL FLORES</v>
          </cell>
          <cell r="G347" t="str">
            <v>14.492.923-3</v>
          </cell>
          <cell r="H347" t="str">
            <v>CLAUDIO NAVARRO MELLA</v>
          </cell>
        </row>
        <row r="348">
          <cell r="C348" t="str">
            <v>65.727.080-6</v>
          </cell>
          <cell r="D348" t="str">
            <v>JUNTA DE VECINOS SAN PEDRO DE CHANAVAYITA</v>
          </cell>
          <cell r="E348" t="str">
            <v>4.544.381-7</v>
          </cell>
          <cell r="F348" t="str">
            <v>MARCOS JESUS GONZALEZ MORALES</v>
          </cell>
          <cell r="G348" t="str">
            <v>16.864.390-K</v>
          </cell>
          <cell r="H348" t="str">
            <v>KATHERINE ROCIO MIRANDA SILVA</v>
          </cell>
        </row>
        <row r="349">
          <cell r="C349" t="str">
            <v>65.110.696-6</v>
          </cell>
          <cell r="D349" t="str">
            <v>CLUB DEPORTIVO ESCOLAR LICEO DE HUARA</v>
          </cell>
          <cell r="E349" t="str">
            <v>8.745.848-2</v>
          </cell>
          <cell r="F349" t="str">
            <v>BELFOR ALONZO CAUTIN</v>
          </cell>
          <cell r="G349" t="str">
            <v>15.924.507-1</v>
          </cell>
          <cell r="H349" t="str">
            <v>ÁLVARO JAVIER MOSALVE OCAMPO</v>
          </cell>
        </row>
        <row r="350">
          <cell r="C350" t="str">
            <v>73.682.700-K</v>
          </cell>
          <cell r="D350" t="str">
            <v>JUNTA DE VECINOS N° 43 PROGRESO</v>
          </cell>
          <cell r="E350" t="str">
            <v>10.286.308-9</v>
          </cell>
          <cell r="F350" t="str">
            <v>FRANCISCA MAULEN SEPÚLVEDA</v>
          </cell>
          <cell r="G350" t="str">
            <v>15.778.794-2</v>
          </cell>
          <cell r="H350" t="str">
            <v>KATHERINE MESÍAS MAULEN</v>
          </cell>
        </row>
        <row r="351">
          <cell r="C351" t="str">
            <v>65.278.630-8</v>
          </cell>
          <cell r="D351" t="str">
            <v>CLUB DE PORTIVO BOXING, CLUB SALVADOR VILLARROEL TOLEDO</v>
          </cell>
          <cell r="E351" t="str">
            <v>6.170.040-4</v>
          </cell>
          <cell r="F351" t="str">
            <v>NICOLÁS SEGUNDO SAAVEDRA UGALDE</v>
          </cell>
          <cell r="G351" t="str">
            <v>7.374.428-8</v>
          </cell>
          <cell r="H351" t="str">
            <v>SERGIO DURÁN DURÁN</v>
          </cell>
        </row>
        <row r="352">
          <cell r="C352" t="str">
            <v>65.240.710-2</v>
          </cell>
          <cell r="D352" t="str">
            <v>ASOCIACIÓN DE ACTIVIDADES SUBACUÁTICAS Y NADO CON ALETAS DE IQUIQUE</v>
          </cell>
          <cell r="E352" t="str">
            <v>9.862.340-k</v>
          </cell>
          <cell r="F352" t="str">
            <v>RICARDO ENRIQUE ORELLANA GALLEGUILLOS</v>
          </cell>
          <cell r="G352" t="str">
            <v>5.302.876-4</v>
          </cell>
          <cell r="H352" t="str">
            <v>OSCAR ALEJANDRO GIOVAGNOLI PULICEVIC</v>
          </cell>
        </row>
        <row r="353">
          <cell r="C353">
            <v>0</v>
          </cell>
          <cell r="D353" t="str">
            <v xml:space="preserve">CLUB DEPORTIVO TENIENTE IBÁÑEZ </v>
          </cell>
          <cell r="E353">
            <v>0</v>
          </cell>
          <cell r="F353" t="str">
            <v>KENNY MEZA VELIZ</v>
          </cell>
          <cell r="G353">
            <v>0</v>
          </cell>
          <cell r="H353" t="str">
            <v>KAREN LIZEETH MORENO IBARBO</v>
          </cell>
        </row>
        <row r="354">
          <cell r="C354" t="str">
            <v>75.957.360-9</v>
          </cell>
          <cell r="D354" t="str">
            <v>AGRUPACIÓN DE CIEGOS DOMINGO OYANADEL VARAS</v>
          </cell>
          <cell r="E354" t="str">
            <v>9.077.940-0</v>
          </cell>
          <cell r="F354" t="str">
            <v>CARLOS ARTURO ULLOA GONZÁLEZ</v>
          </cell>
          <cell r="G354" t="str">
            <v>15.684.500-0</v>
          </cell>
          <cell r="H354" t="str">
            <v xml:space="preserve">RODRIGO ALEJANDRO OCTAVIO SANCHEZ RIVAS </v>
          </cell>
        </row>
        <row r="355">
          <cell r="C355" t="str">
            <v>75.955.130-3</v>
          </cell>
          <cell r="D355" t="str">
            <v>CLUB DE JUDO HIROSHIMA</v>
          </cell>
          <cell r="E355" t="str">
            <v>10.720.687-6</v>
          </cell>
          <cell r="F355" t="str">
            <v>JUANA RIQUELME FA</v>
          </cell>
          <cell r="G355" t="str">
            <v>15.010.053-4</v>
          </cell>
          <cell r="H355" t="str">
            <v>OMAR LUZA CALIXTO</v>
          </cell>
        </row>
        <row r="356">
          <cell r="C356" t="str">
            <v>65.033.583-K</v>
          </cell>
          <cell r="D356" t="str">
            <v>CLUB DEPORTIVO DE GIMNASIA AVALANCH</v>
          </cell>
          <cell r="E356" t="str">
            <v>13.642.784-9</v>
          </cell>
          <cell r="F356" t="str">
            <v>VALESKA IVANIA CLIFT GUTIERREZ</v>
          </cell>
          <cell r="G356" t="str">
            <v>13.642.784-9</v>
          </cell>
          <cell r="H356" t="str">
            <v xml:space="preserve">VALESKA IVANIA CLIFT GUTIÉRREZ </v>
          </cell>
        </row>
        <row r="357">
          <cell r="C357" t="str">
            <v>81.897.500-7</v>
          </cell>
          <cell r="D357" t="str">
            <v>SOCIEDAD PROAYUDA DEL NIÑO LISIADO</v>
          </cell>
          <cell r="E357" t="str">
            <v>8.342.227-0</v>
          </cell>
          <cell r="F357" t="str">
            <v>Julio Tomás Volenski Burgos</v>
          </cell>
          <cell r="G357" t="str">
            <v>16.046.646-0</v>
          </cell>
          <cell r="H357" t="str">
            <v>EDUARDO ELIAS GUAIQUIN HUILI</v>
          </cell>
        </row>
        <row r="358">
          <cell r="C358" t="str">
            <v>65.042.265-1</v>
          </cell>
          <cell r="D358" t="str">
            <v>JUNTA DE VECINOS N° 29, VILLA MILITAR BAQUEDANO</v>
          </cell>
          <cell r="E358" t="str">
            <v>12.826.925-8</v>
          </cell>
          <cell r="F358" t="str">
            <v>CRISTIAN MANUEL ROJAS VERA</v>
          </cell>
          <cell r="G358" t="str">
            <v>12.826.925-8</v>
          </cell>
          <cell r="H358" t="str">
            <v>CRISTIAN MANUEL ROJAS VERA</v>
          </cell>
        </row>
        <row r="359">
          <cell r="C359" t="str">
            <v>65.047.122-9</v>
          </cell>
          <cell r="D359" t="str">
            <v>JUNTA DE VECINOS NUEVA MATILLA</v>
          </cell>
          <cell r="E359" t="str">
            <v>8.758.077-6</v>
          </cell>
          <cell r="F359" t="str">
            <v>SONIA ENRIQUETA VILLEGAS LAZO</v>
          </cell>
          <cell r="G359" t="str">
            <v>20.250.825-1</v>
          </cell>
          <cell r="H359" t="str">
            <v>PIERA ALESSANDRA MANCARELLA</v>
          </cell>
        </row>
        <row r="360">
          <cell r="C360" t="str">
            <v>65.608.960-1</v>
          </cell>
          <cell r="D360" t="str">
            <v>CLUB DEPORTIVO JENNIFFER MORENO</v>
          </cell>
          <cell r="E360" t="str">
            <v>12.305.003-7</v>
          </cell>
          <cell r="F360" t="str">
            <v>CARLA DEL PILAR MUÑOZ SANHUEZA</v>
          </cell>
          <cell r="G360" t="str">
            <v>15.620.918-k</v>
          </cell>
          <cell r="H360" t="str">
            <v>JENNIFER MORENO BARRIA</v>
          </cell>
        </row>
        <row r="361">
          <cell r="C361" t="str">
            <v>65.009.807-2</v>
          </cell>
          <cell r="D361" t="str">
            <v>CLUB DEPORTIVO Y SOCIAL LA CRUZ</v>
          </cell>
          <cell r="E361" t="str">
            <v>6.839.572-0</v>
          </cell>
          <cell r="F361" t="str">
            <v>Bernardo Segundo Guerrero Jimenez</v>
          </cell>
          <cell r="G361" t="str">
            <v>9.143.319-2</v>
          </cell>
          <cell r="H361" t="str">
            <v>JAIME GABRIEL CASTRO BERON</v>
          </cell>
        </row>
        <row r="362">
          <cell r="C362" t="str">
            <v>73.430.800-5</v>
          </cell>
          <cell r="D362" t="str">
            <v>ASOCIACIÓN ANDINA DE DEPORTES Y RECREACIÓN DE IQUIQUE ASADER</v>
          </cell>
          <cell r="E362" t="str">
            <v>10.703.243-6</v>
          </cell>
          <cell r="F362" t="str">
            <v>RAQUEL DEL CARMEN MEDINA PACHA</v>
          </cell>
          <cell r="G362" t="str">
            <v>10.703.243-6</v>
          </cell>
          <cell r="H362" t="str">
            <v>RAQUEL DEL CARMEN MEDINA PACHA</v>
          </cell>
        </row>
        <row r="363">
          <cell r="C363" t="str">
            <v>65.667.220-k</v>
          </cell>
          <cell r="D363" t="str">
            <v>JUNTA DE VECINOS MIRADOR DEL PACÍFICO</v>
          </cell>
          <cell r="E363" t="str">
            <v>12.610.800-1</v>
          </cell>
          <cell r="F363" t="str">
            <v>JOHANA ANGÉLICA VILLALOBOS GUILLÉN</v>
          </cell>
          <cell r="G363" t="str">
            <v>15.572.385-8</v>
          </cell>
          <cell r="H363" t="str">
            <v>RODRIGO PADILLA</v>
          </cell>
        </row>
        <row r="364">
          <cell r="C364" t="str">
            <v>74.665.000-0</v>
          </cell>
          <cell r="D364" t="str">
            <v>JUNTA DE VECINOS CERRO TARAPACÁ III</v>
          </cell>
          <cell r="E364" t="str">
            <v>5.775.591-1</v>
          </cell>
          <cell r="F364" t="str">
            <v>LEONOR RODRIGUEZ BUGUEÑO</v>
          </cell>
          <cell r="G364" t="str">
            <v>10.756.648-1</v>
          </cell>
          <cell r="H364" t="str">
            <v>GINA HAYDEE QUISPE SARIEGO</v>
          </cell>
        </row>
        <row r="365">
          <cell r="C365" t="str">
            <v>65.051.141-7</v>
          </cell>
          <cell r="D365" t="str">
            <v>JUNTA VECINAL VILLA LAS AMÉRICAS</v>
          </cell>
          <cell r="E365" t="str">
            <v>13.214.084-7</v>
          </cell>
          <cell r="F365" t="str">
            <v>MARIA MAGDALENA VALENZUELA JARA</v>
          </cell>
          <cell r="G365" t="str">
            <v>13.415.840-9</v>
          </cell>
          <cell r="H365" t="str">
            <v>KARINA ISABEL BASURCO LAFERTE</v>
          </cell>
        </row>
        <row r="366">
          <cell r="C366" t="str">
            <v>75.758.700-9</v>
          </cell>
          <cell r="D366" t="str">
            <v>CLUB DEPORTIVO TERMAS DE MAMIÑA</v>
          </cell>
          <cell r="E366" t="str">
            <v>12.418.952-7</v>
          </cell>
          <cell r="F366" t="str">
            <v>HÉCTOR HERNÁN JAQUE CASTRO</v>
          </cell>
          <cell r="G366" t="str">
            <v>14.106.041-4</v>
          </cell>
          <cell r="H366" t="str">
            <v>ANDRES VILLALÓN CAUTÍN</v>
          </cell>
        </row>
        <row r="367">
          <cell r="C367" t="str">
            <v>72.601.900-2</v>
          </cell>
          <cell r="D367" t="str">
            <v>JUNTA VECINAL LIBERTAD</v>
          </cell>
          <cell r="E367" t="str">
            <v>6.135.381-k</v>
          </cell>
          <cell r="F367" t="str">
            <v>ROSA DEL CARMEN ENRIQUEZ CORTES</v>
          </cell>
          <cell r="G367" t="str">
            <v>6.513.354-7</v>
          </cell>
          <cell r="H367" t="str">
            <v>Danitza Paredes Monsalve</v>
          </cell>
        </row>
        <row r="368">
          <cell r="C368" t="str">
            <v>65.569.680-6</v>
          </cell>
          <cell r="D368" t="str">
            <v>JUNTA DE VECINOS N°43 CALICHE 1</v>
          </cell>
          <cell r="E368" t="str">
            <v>6.429.462-8</v>
          </cell>
          <cell r="F368" t="str">
            <v>MALVINA JARA ZAMBRANO</v>
          </cell>
          <cell r="G368" t="str">
            <v>7.714.737-3</v>
          </cell>
          <cell r="H368" t="str">
            <v>ROSA ROBLEDO MEYER</v>
          </cell>
        </row>
        <row r="369">
          <cell r="C369" t="str">
            <v>65.020.102-7</v>
          </cell>
          <cell r="D369" t="str">
            <v>ASOCIACION INDÍGENA DE MATILLA YATIÑ - UTA</v>
          </cell>
          <cell r="E369" t="str">
            <v>14.108.402-K</v>
          </cell>
          <cell r="F369" t="str">
            <v>CATALINA ANDREA CORTES CORTES</v>
          </cell>
          <cell r="G369" t="str">
            <v>18.630.836-0</v>
          </cell>
          <cell r="H369" t="str">
            <v>YEIMY ORIELE AYAVIRI TICONA</v>
          </cell>
        </row>
        <row r="370">
          <cell r="C370" t="str">
            <v>65.078.276-3</v>
          </cell>
          <cell r="D370" t="str">
            <v>CLUB MINEDUC SUPEREDUC TARAPACÁ</v>
          </cell>
          <cell r="E370" t="str">
            <v>7.720.602-7</v>
          </cell>
          <cell r="F370" t="str">
            <v>LEONOR LIDIA SAYES PINTO</v>
          </cell>
          <cell r="G370" t="str">
            <v>11.963.188-2</v>
          </cell>
          <cell r="H370" t="str">
            <v>CRISTIAN DELGADILLO PARDO</v>
          </cell>
        </row>
        <row r="371">
          <cell r="C371" t="str">
            <v>65.098.958-9</v>
          </cell>
          <cell r="D371" t="str">
            <v>ASOCIACIÓN INDÍGENA CULTURAL RESCATE PROMOCIÓN Y DESARROLLO DEL ARTE TEXTIL AYMARA</v>
          </cell>
          <cell r="E371" t="str">
            <v>14.098.119-2</v>
          </cell>
          <cell r="F371" t="str">
            <v>CATALINA CASTRO CHOQUE</v>
          </cell>
          <cell r="G371" t="str">
            <v>14.098.119-2</v>
          </cell>
          <cell r="H371" t="str">
            <v>CATALINA CASTRO CHOQUE</v>
          </cell>
        </row>
        <row r="372">
          <cell r="C372" t="str">
            <v>71.104.900-2</v>
          </cell>
          <cell r="D372" t="str">
            <v>CUERPO DE BOMBEROS DE POZO ALMONTE</v>
          </cell>
          <cell r="E372" t="str">
            <v>13.638.197-0</v>
          </cell>
          <cell r="F372" t="str">
            <v>EFRAIN ALEJANDRO LILLO BARRAZA</v>
          </cell>
          <cell r="G372" t="str">
            <v>16.865.700-5</v>
          </cell>
          <cell r="H372" t="str">
            <v>ANDY GONZALO SAAVEDRA LEYTON</v>
          </cell>
        </row>
        <row r="373">
          <cell r="C373" t="str">
            <v>65.064.513-8</v>
          </cell>
          <cell r="D373" t="str">
            <v>CLUB ATLÉTICO NACIONAL IQUIQUE</v>
          </cell>
          <cell r="E373" t="str">
            <v>13.219.441-6</v>
          </cell>
          <cell r="F373" t="str">
            <v>INGRID ROJO ELGUEDA</v>
          </cell>
          <cell r="G373" t="str">
            <v>12.684.648-7</v>
          </cell>
          <cell r="H373" t="str">
            <v>PATRICIA ALEGRÍA TORRES</v>
          </cell>
        </row>
        <row r="374">
          <cell r="C374" t="str">
            <v>65.036.724-3</v>
          </cell>
          <cell r="D374" t="str">
            <v>CLUB DE ADULTO MAYOR SOL DE PICA</v>
          </cell>
          <cell r="E374" t="str">
            <v>6.854.708-3</v>
          </cell>
          <cell r="F374" t="str">
            <v>SILVIA CORTÉS VALLE</v>
          </cell>
          <cell r="G374" t="str">
            <v>10.078.298-7</v>
          </cell>
          <cell r="H374" t="str">
            <v>MARCELO DOMINGO NAVES TAMBORINO</v>
          </cell>
        </row>
        <row r="375">
          <cell r="C375" t="str">
            <v>65.142.650-2</v>
          </cell>
          <cell r="D375" t="str">
            <v>CENTRO CULTURAL RELIGIOSO MORENOS CHILENOS EX. OFICINA ALIANZA</v>
          </cell>
          <cell r="E375" t="str">
            <v>3.609.222-K</v>
          </cell>
          <cell r="F375" t="str">
            <v>OSVALDO ZACARÍAS PÉREZ VALENZUELA</v>
          </cell>
          <cell r="G375" t="str">
            <v>11.377.192-5</v>
          </cell>
          <cell r="H375" t="str">
            <v>MARÍA HIDALGO HARO</v>
          </cell>
        </row>
        <row r="376">
          <cell r="C376" t="str">
            <v>65.053.825-0</v>
          </cell>
          <cell r="D376" t="str">
            <v>CENTRO CULTURAL Y SOCIAL ESTRELLA DE LOS VIENTOS</v>
          </cell>
          <cell r="E376" t="str">
            <v>11.330.857-5</v>
          </cell>
          <cell r="F376" t="str">
            <v>NORMA ARAYA VALENZUELA</v>
          </cell>
          <cell r="G376" t="str">
            <v>10.028.099-K</v>
          </cell>
          <cell r="H376" t="str">
            <v xml:space="preserve">GIOCONDA FABIOLA ARAYA CANALES </v>
          </cell>
        </row>
        <row r="377">
          <cell r="C377" t="str">
            <v>65.735.540-2</v>
          </cell>
          <cell r="D377" t="str">
            <v>CENTRO SOCIAL Y CULTURAL REGIONAL DE LAS ARTES IQUIQUE</v>
          </cell>
          <cell r="E377" t="str">
            <v>6.733.708-5</v>
          </cell>
          <cell r="F377" t="str">
            <v>MARÍA ANDREA DEL CARMEN ESPINOZA FIRPO</v>
          </cell>
          <cell r="G377" t="str">
            <v>16.593.481-4</v>
          </cell>
          <cell r="H377" t="str">
            <v>ROMINA DENISE CAYO VERDEJO</v>
          </cell>
        </row>
        <row r="378">
          <cell r="C378" t="str">
            <v>65.791.690-0</v>
          </cell>
          <cell r="D378" t="str">
            <v>CLUB ADULTO MAYOR KARIURU</v>
          </cell>
          <cell r="E378" t="str">
            <v>3.598.986-2</v>
          </cell>
          <cell r="F378" t="str">
            <v>ELISABETH OLIVENCIA DÍAZ</v>
          </cell>
          <cell r="G378" t="str">
            <v>3.598.986-2</v>
          </cell>
          <cell r="H378" t="str">
            <v>ELISABETH OLIVENCIA DÍAZ</v>
          </cell>
        </row>
        <row r="379">
          <cell r="C379">
            <v>0</v>
          </cell>
          <cell r="D379" t="str">
            <v>UNIÓN COMUNAL SIGLO XXI</v>
          </cell>
          <cell r="E379">
            <v>0</v>
          </cell>
          <cell r="F379" t="str">
            <v>MARIO MUÑOZ RISSO</v>
          </cell>
          <cell r="G379">
            <v>0</v>
          </cell>
          <cell r="H379" t="str">
            <v>PAULA ANDREA OYARZÚN GORMAZ</v>
          </cell>
        </row>
        <row r="380">
          <cell r="C380" t="str">
            <v>65.067.625-4</v>
          </cell>
          <cell r="D380" t="str">
            <v>CENTRO SOCIAL Y CULTURAL SPACIO PRO</v>
          </cell>
          <cell r="E380" t="str">
            <v>13.543.031-5</v>
          </cell>
          <cell r="F380" t="str">
            <v>GABRIEL ARTURO TORRES ZAMORA</v>
          </cell>
          <cell r="G380" t="str">
            <v>15.925.125-K</v>
          </cell>
          <cell r="H380" t="str">
            <v>RAÚL ANTONIO FLORES CARIOLA</v>
          </cell>
        </row>
        <row r="381">
          <cell r="C381" t="str">
            <v>65.767.710-8</v>
          </cell>
          <cell r="D381" t="str">
            <v>CENTRO CULTURAL SOCIAL Y DEPORTIVO AMANECER DE ALTO HOSPICIO</v>
          </cell>
          <cell r="E381" t="str">
            <v>12.619.888-4</v>
          </cell>
          <cell r="F381" t="str">
            <v>FREDDY ALBERTO FLORES CUELLAR</v>
          </cell>
          <cell r="G381" t="str">
            <v>12.619.888-4</v>
          </cell>
          <cell r="H381" t="str">
            <v>FREDDY ALBERTO FLORES CUELLAR</v>
          </cell>
        </row>
        <row r="382">
          <cell r="C382" t="str">
            <v>65.117.022-2</v>
          </cell>
          <cell r="D382" t="str">
            <v>CENTRO SOCIAL Y CULTURAL DE MUJERES CON MIRAS AL FUTURO</v>
          </cell>
          <cell r="E382" t="str">
            <v>6.900.954-9</v>
          </cell>
          <cell r="F382" t="str">
            <v>ERIKA DEL ROSARIO PALACIOS ROMERO</v>
          </cell>
          <cell r="G382" t="str">
            <v>6.900.954-9</v>
          </cell>
          <cell r="H382" t="str">
            <v>JUAN PABLO HONORATO MENESES RAMOS</v>
          </cell>
        </row>
        <row r="383">
          <cell r="C383" t="str">
            <v>65.084.354-1</v>
          </cell>
          <cell r="D383" t="str">
            <v>CENTRO SOCIAL Y CULTURAL RELIGIOSO PIELES ROJAS CRUZADOS</v>
          </cell>
          <cell r="E383" t="str">
            <v>15.685.161-2</v>
          </cell>
          <cell r="F383" t="str">
            <v>PALOMA FLOR CAMPBELL GARCÍA</v>
          </cell>
          <cell r="G383" t="str">
            <v>15.685.161-2</v>
          </cell>
          <cell r="H383" t="str">
            <v>PALOMA FLOR CAMPBELL GARCÍA</v>
          </cell>
        </row>
        <row r="384">
          <cell r="C384" t="str">
            <v>65.096.926-K</v>
          </cell>
          <cell r="D384" t="str">
            <v>SOCIEDAD RELIGIOSA DIABLADA SERVIDORES DE LA FE</v>
          </cell>
          <cell r="E384" t="str">
            <v>13.102.442-8</v>
          </cell>
          <cell r="F384" t="str">
            <v>ALEJANDRO MATAMALA CRUZ</v>
          </cell>
          <cell r="G384" t="str">
            <v>13.102.442-8</v>
          </cell>
          <cell r="H384" t="str">
            <v>ALEJANDRO MATAMALA CRUZ</v>
          </cell>
        </row>
        <row r="385">
          <cell r="C385" t="str">
            <v>65.102.652-0</v>
          </cell>
          <cell r="D385" t="str">
            <v>CENTRO CULTURAL Y SOCIAL RELIGIOSO MORENO EX SALITRERA VICTORIA</v>
          </cell>
          <cell r="E385" t="str">
            <v>12.800.467-K</v>
          </cell>
          <cell r="F385" t="str">
            <v>GUILLERMO CESAR MILLA ARGANDOÑA</v>
          </cell>
          <cell r="G385" t="str">
            <v>12.800.467-K</v>
          </cell>
          <cell r="H385" t="str">
            <v>GUILLERMO CESAR MILA ARGANDOÑA</v>
          </cell>
        </row>
        <row r="386">
          <cell r="C386" t="str">
            <v>70.688.500-5</v>
          </cell>
          <cell r="D386" t="str">
            <v>ASOCIACIÓN MUTUALISTA JUBILADOS PORT Y MONTEPIADAS DE IQUIQUE</v>
          </cell>
          <cell r="E386" t="str">
            <v>4.875.258-6</v>
          </cell>
          <cell r="F386" t="str">
            <v>PATRICIO MEZA ABARCA</v>
          </cell>
          <cell r="G386" t="str">
            <v>4.875.258-6</v>
          </cell>
          <cell r="H386" t="str">
            <v>PATRICIO MEZA ABARCA</v>
          </cell>
        </row>
        <row r="387">
          <cell r="C387" t="str">
            <v>71.497.400-9</v>
          </cell>
          <cell r="D387" t="str">
            <v>CORPORACIÓN MUNICIPAL DE DESARROLLO SOCIAL DE POZO ALMONTE</v>
          </cell>
          <cell r="E387" t="str">
            <v>12.612.598-4</v>
          </cell>
          <cell r="F387" t="str">
            <v>JOSÉ MUÑOZ CÁCERES</v>
          </cell>
          <cell r="G387" t="str">
            <v>15.924.643-4</v>
          </cell>
          <cell r="H387" t="str">
            <v>CRISTIAN LEAL OJEDA</v>
          </cell>
        </row>
        <row r="388">
          <cell r="C388" t="str">
            <v>65.256.710-K</v>
          </cell>
          <cell r="D388" t="str">
            <v>ASOCIACIÓN NACIONAL DE FUNCIONARIOS REGIONALES DEL SENAME</v>
          </cell>
          <cell r="E388" t="str">
            <v>7.524.571-8</v>
          </cell>
          <cell r="F388" t="str">
            <v>LUIS ALBERTO CORTEZ BOSCH</v>
          </cell>
          <cell r="G388" t="str">
            <v>15.825.386-0</v>
          </cell>
          <cell r="H388" t="str">
            <v>JOSÉ JOAQUÍN VALLEJOS CARVAJAL</v>
          </cell>
        </row>
        <row r="389">
          <cell r="C389">
            <v>0</v>
          </cell>
          <cell r="D389" t="str">
            <v>CENTRO SOCIAL CULTURAL CONJUNTO LA PÉRGOLA</v>
          </cell>
          <cell r="E389">
            <v>0</v>
          </cell>
          <cell r="F389" t="str">
            <v>JUAN FIDEL CASTRO MANSILLA</v>
          </cell>
          <cell r="G389">
            <v>0</v>
          </cell>
          <cell r="H389" t="str">
            <v>JUAN FIDEL CASTRO MANSILLA</v>
          </cell>
        </row>
        <row r="390">
          <cell r="C390" t="str">
            <v>65.098.958-9</v>
          </cell>
          <cell r="D390" t="str">
            <v>ASOCIACIÓN INDÍGENA CULTURAL RESCATE PROMOCIÓN Y DESARROLLO DEL ARTE TEXTIL AYMARA</v>
          </cell>
          <cell r="E390" t="str">
            <v>14.098.119-2</v>
          </cell>
          <cell r="F390" t="str">
            <v>CATALINA CASTRO CHOQUE</v>
          </cell>
          <cell r="G390" t="str">
            <v>17.800.316-K</v>
          </cell>
          <cell r="H390" t="str">
            <v>GIANNINA CHOQUE MAMANI</v>
          </cell>
        </row>
        <row r="391">
          <cell r="C391" t="str">
            <v>65.719.600-2</v>
          </cell>
          <cell r="D391" t="str">
            <v>CENTRO CULTURAL Y SOCIAL RELIGIOSO GITANOS ESCUDEROS DEL CARMEN</v>
          </cell>
          <cell r="E391" t="str">
            <v>7.748.959-2</v>
          </cell>
          <cell r="F391" t="str">
            <v>JULIO VICTOR MOLINA MOLINA</v>
          </cell>
          <cell r="G391" t="str">
            <v>7.748.959-2</v>
          </cell>
          <cell r="H391" t="str">
            <v>JULIO VICTOR MOLINA MOLINA</v>
          </cell>
        </row>
        <row r="392">
          <cell r="C392" t="str">
            <v>75.964.230-9</v>
          </cell>
          <cell r="D392" t="str">
            <v>JUNTA DE VECINOS N° 9 HUERTOS FAMILIARES</v>
          </cell>
          <cell r="E392" t="str">
            <v>6.853.850-5</v>
          </cell>
          <cell r="F392" t="str">
            <v>NATACHA SOLEDAD ROJO CORTÉS</v>
          </cell>
          <cell r="G392" t="str">
            <v>5.518.194-2</v>
          </cell>
          <cell r="H392" t="str">
            <v>IDA SEGUNDA LOZANO SÁNCHEZ</v>
          </cell>
        </row>
        <row r="393">
          <cell r="C393" t="str">
            <v>65.937.990-2</v>
          </cell>
          <cell r="D393" t="str">
            <v>SOCIEDAD RELIGIOSA SAMBOS NUESTRA SEÑORA DEL CARMEN</v>
          </cell>
          <cell r="E393" t="str">
            <v>7.210.963-5</v>
          </cell>
          <cell r="F393" t="str">
            <v>GRACIELA DEL CARMEN  SORICH ROJAS</v>
          </cell>
          <cell r="G393" t="str">
            <v>17.094.484-4</v>
          </cell>
          <cell r="H393" t="str">
            <v>ENRIQUE FABIÁN  RÍOS PANNE</v>
          </cell>
        </row>
        <row r="394">
          <cell r="C394" t="str">
            <v xml:space="preserve">65.040.774-1 </v>
          </cell>
          <cell r="D394" t="str">
            <v>CENTRO CULTURAL Y SOCIAL FADISE CHILE (FALANGE POR LA DIVERSIDAD SEXUAL)</v>
          </cell>
          <cell r="E394" t="str">
            <v>16.630.334-6</v>
          </cell>
          <cell r="F394" t="str">
            <v>PABLO IMAÑA HERRERA</v>
          </cell>
          <cell r="G394" t="str">
            <v>16.357.379-2</v>
          </cell>
          <cell r="H394" t="str">
            <v>FELIPE CARDALDA SALAS</v>
          </cell>
        </row>
        <row r="395">
          <cell r="C395" t="str">
            <v>65.984.370-6</v>
          </cell>
          <cell r="D395" t="str">
            <v>ASOCIACIÓN INDÍGENA AYMARA MESA COMUNAL DE TURISMO CAMIÑA MARKA ANCHA CHAMANI</v>
          </cell>
          <cell r="E395" t="str">
            <v>6.990.528-5</v>
          </cell>
          <cell r="F395" t="str">
            <v>GABRIEL ANDRÉS GONZÁLEZ CHALLAPA</v>
          </cell>
          <cell r="G395" t="str">
            <v>12.823.700-3</v>
          </cell>
          <cell r="H395" t="str">
            <v>JOSÉ ANTONIO HERNÁNDEZ CALDERÓN</v>
          </cell>
        </row>
        <row r="396">
          <cell r="C396" t="str">
            <v>65.003.524-0</v>
          </cell>
          <cell r="D396" t="str">
            <v>JUNTA DE VECINOS N° 26 VILLA ESTACIÓN</v>
          </cell>
          <cell r="E396" t="str">
            <v>18.182.720-3</v>
          </cell>
          <cell r="F396" t="str">
            <v>JOSÉ ALEJANDRO MAMANI RAMOS</v>
          </cell>
          <cell r="G396" t="str">
            <v>11.613.601-5</v>
          </cell>
          <cell r="H396" t="str">
            <v>BETO GÓMEZ MAMANI</v>
          </cell>
        </row>
        <row r="397">
          <cell r="C397" t="str">
            <v>75.878.900-4</v>
          </cell>
          <cell r="D397" t="str">
            <v>CENTRO SOCIAL, CULTURAL Y CIRCENSE CIRCO TIERRA DE CAMPEONES</v>
          </cell>
          <cell r="E397" t="str">
            <v>9.300.219-9</v>
          </cell>
          <cell r="F397" t="str">
            <v>DAISY MAGADALENA RIVEROS AYALA</v>
          </cell>
          <cell r="G397" t="str">
            <v>12.435.783-7</v>
          </cell>
          <cell r="H397" t="str">
            <v>ALFREDO PIZARRO ARCE</v>
          </cell>
        </row>
        <row r="398">
          <cell r="C398" t="str">
            <v>65.077.979-7</v>
          </cell>
          <cell r="D398" t="str">
            <v>APEDI CHILE</v>
          </cell>
          <cell r="E398" t="str">
            <v>6.527.042-0</v>
          </cell>
          <cell r="F398" t="str">
            <v xml:space="preserve">ISABEL ELENA CUADRO VALDÉS </v>
          </cell>
          <cell r="G398" t="str">
            <v>6.527.042-0</v>
          </cell>
          <cell r="H398" t="str">
            <v>ISABEL ELENA CUADRO VALDÉS</v>
          </cell>
        </row>
        <row r="399">
          <cell r="C399" t="str">
            <v>65.040.703-2</v>
          </cell>
          <cell r="D399" t="str">
            <v>JUNTA DE VECINOS REINALDO ORELLANA</v>
          </cell>
          <cell r="E399" t="str">
            <v>7.455.977-8</v>
          </cell>
          <cell r="F399" t="str">
            <v>SUSANA DEL CARMEN VALDEZ LOPEZ</v>
          </cell>
          <cell r="G399" t="str">
            <v>12.611.889-9</v>
          </cell>
          <cell r="H399" t="str">
            <v>EDUARDO MORAGA ARROYO</v>
          </cell>
        </row>
        <row r="400">
          <cell r="C400" t="str">
            <v>65.853.040-2</v>
          </cell>
          <cell r="D400" t="str">
            <v>JUNTA DE VECINOS CALETA CAÑAMO</v>
          </cell>
          <cell r="E400" t="str">
            <v>5.595.133-0</v>
          </cell>
          <cell r="F400" t="str">
            <v>LUISA ADELFA CERNA MIRANDA</v>
          </cell>
          <cell r="G400" t="str">
            <v>12.611.889-9</v>
          </cell>
          <cell r="H400" t="str">
            <v>EDUARDO MORAGA ARROYO</v>
          </cell>
        </row>
        <row r="401">
          <cell r="C401" t="str">
            <v>65.622.730-3</v>
          </cell>
          <cell r="D401" t="str">
            <v>JUNTA DE VECINOS RÍO SECO</v>
          </cell>
          <cell r="E401" t="str">
            <v>9.372.496-8</v>
          </cell>
          <cell r="F401" t="str">
            <v xml:space="preserve">HÉCTOR GUZMÁN ARAYA </v>
          </cell>
          <cell r="G401" t="str">
            <v>12.611.889-9</v>
          </cell>
          <cell r="H401" t="str">
            <v>EDUARDO MORAGA ARROYO</v>
          </cell>
        </row>
        <row r="402">
          <cell r="C402" t="str">
            <v>65.040.703-2</v>
          </cell>
          <cell r="D402" t="str">
            <v>JUNTA DE VECINOS REINALDO ORELLANA</v>
          </cell>
          <cell r="E402" t="str">
            <v>7.445.977-8</v>
          </cell>
          <cell r="F402" t="str">
            <v xml:space="preserve">SUSANA DEL CARMEN VALDÉS LÓPEZ </v>
          </cell>
          <cell r="G402" t="str">
            <v>13.335.058-6</v>
          </cell>
          <cell r="H402" t="str">
            <v>RAFAEL PRIETO TABILO</v>
          </cell>
        </row>
        <row r="403">
          <cell r="C403" t="str">
            <v>65.622.730-3</v>
          </cell>
          <cell r="D403" t="str">
            <v>JUNTA DE VECINOS RÍO SECO</v>
          </cell>
          <cell r="E403" t="str">
            <v>9.372.496-8</v>
          </cell>
          <cell r="F403" t="str">
            <v xml:space="preserve">HÉCTOR GUZMÁN ARAYA </v>
          </cell>
          <cell r="G403" t="str">
            <v>13.335.058-6</v>
          </cell>
          <cell r="H403" t="str">
            <v>RAFAEL PRIETO TABILO</v>
          </cell>
        </row>
        <row r="404">
          <cell r="C404" t="str">
            <v>65.853.040-2</v>
          </cell>
          <cell r="D404" t="str">
            <v>JUNTA DE VECINOS CALETA CAÑAMO</v>
          </cell>
          <cell r="E404" t="str">
            <v>5.595.133-0</v>
          </cell>
          <cell r="F404" t="str">
            <v>LUISA ADELFA CERNA MIRANDA</v>
          </cell>
          <cell r="G404" t="str">
            <v>13.335.058-6</v>
          </cell>
          <cell r="H404" t="str">
            <v>RAFAEL PRIETO TABILO</v>
          </cell>
        </row>
        <row r="405">
          <cell r="C405" t="str">
            <v>65.049.188-2</v>
          </cell>
          <cell r="D405" t="str">
            <v>CLUB DEL ADULTO MAYOR PUERTO DE PISAGUA</v>
          </cell>
          <cell r="E405" t="str">
            <v>3.548.369-1</v>
          </cell>
          <cell r="F405" t="str">
            <v>RAFAEL ENRIQUE GAETE CALDERÓN</v>
          </cell>
          <cell r="G405" t="str">
            <v>5.630.634-K</v>
          </cell>
          <cell r="H405" t="str">
            <v>CATERINE SALDAÑA SUAREZ</v>
          </cell>
        </row>
        <row r="406">
          <cell r="C406" t="str">
            <v>65.070.456-8</v>
          </cell>
          <cell r="D406" t="str">
            <v>JUNTA DE VECINOS SUYANA</v>
          </cell>
          <cell r="E406" t="str">
            <v>8.149.124-0</v>
          </cell>
          <cell r="F406" t="str">
            <v>JUAN VICENTE BARRAZA SOLA</v>
          </cell>
          <cell r="G406" t="str">
            <v>8.149.124-0</v>
          </cell>
          <cell r="H406" t="str">
            <v>FERNANDO MENESES PLANET</v>
          </cell>
        </row>
        <row r="407">
          <cell r="C407" t="str">
            <v>56.077.080-4</v>
          </cell>
          <cell r="D407" t="str">
            <v xml:space="preserve">CLUB DEPORTIVO SOCIAL CAUPOLICÁN </v>
          </cell>
          <cell r="E407" t="str">
            <v>12.611.415-K</v>
          </cell>
          <cell r="F407" t="str">
            <v>ESTRELLA DEL CARMEN ESCOBAR GARCÍA</v>
          </cell>
          <cell r="G407" t="str">
            <v>12.611.415-K</v>
          </cell>
          <cell r="H407" t="str">
            <v>ESTRELLA DEL CARMEN ESCOBAR GARCÍA</v>
          </cell>
        </row>
        <row r="408">
          <cell r="C408" t="str">
            <v>65.566.940-K</v>
          </cell>
          <cell r="D408" t="str">
            <v xml:space="preserve">JUNTA DE VECINOS VILLA LAS ROSAS </v>
          </cell>
          <cell r="E408" t="str">
            <v>13.416.265-1</v>
          </cell>
          <cell r="F408" t="str">
            <v>SOLANGE DEL ROSARIO WIRTH SANHUEZA</v>
          </cell>
          <cell r="G408" t="str">
            <v>13.416.265-1</v>
          </cell>
          <cell r="H408" t="str">
            <v>SOLANGE WIRTH SANHUESA</v>
          </cell>
        </row>
        <row r="409">
          <cell r="C409" t="str">
            <v>65.057.578-4</v>
          </cell>
          <cell r="D409" t="str">
            <v>CLUB SOCIAL, CULTURAL Y DEPORTIVO A.G.A.</v>
          </cell>
          <cell r="E409" t="str">
            <v xml:space="preserve">13.866.810-K </v>
          </cell>
          <cell r="F409" t="str">
            <v>LITBETH CHAVEZ VIVEROS</v>
          </cell>
          <cell r="G409" t="str">
            <v>13.866.810-K</v>
          </cell>
          <cell r="H409" t="str">
            <v>LITBETH ELIZABETH CHÁVEZ VIVIEROS</v>
          </cell>
        </row>
        <row r="410">
          <cell r="C410" t="str">
            <v>65.670.720-8</v>
          </cell>
          <cell r="D410" t="str">
            <v>CLUB DEPORTIVO GABRIELA MISTRAL</v>
          </cell>
          <cell r="E410" t="str">
            <v>12.007.700-7</v>
          </cell>
          <cell r="F410" t="str">
            <v>EDGARD REYES MUÑOZ</v>
          </cell>
          <cell r="G410" t="str">
            <v>12.007.700-7</v>
          </cell>
          <cell r="H410" t="str">
            <v>EDGARD REYES MUÑOZ</v>
          </cell>
        </row>
        <row r="411">
          <cell r="C411" t="str">
            <v>65.508.740-0</v>
          </cell>
          <cell r="D411" t="str">
            <v xml:space="preserve">JUNTA DE VECINOS PRIMERAS PIEDRAS III CHIPANA ORIENTE </v>
          </cell>
          <cell r="E411" t="str">
            <v>7.836.408-4</v>
          </cell>
          <cell r="F411" t="str">
            <v>ADA CORTES SANTANDER</v>
          </cell>
          <cell r="G411" t="str">
            <v>7.836.408-4</v>
          </cell>
          <cell r="H411" t="str">
            <v>ADA CORTES SANTANDER</v>
          </cell>
        </row>
        <row r="412">
          <cell r="C412" t="str">
            <v>65.091.311-6</v>
          </cell>
          <cell r="D412" t="str">
            <v>JUNTA VECINAL REINA MAR</v>
          </cell>
          <cell r="E412" t="str">
            <v>8.018.682-7</v>
          </cell>
          <cell r="F412" t="str">
            <v>JORGE RICARDO CARVAJAL ALVARADO</v>
          </cell>
          <cell r="G412" t="str">
            <v>8.018.682-7</v>
          </cell>
          <cell r="H412" t="str">
            <v>JORGE CARVAJAL ALVARADO</v>
          </cell>
        </row>
        <row r="413">
          <cell r="C413" t="str">
            <v>73.929.600-5</v>
          </cell>
          <cell r="D413" t="str">
            <v xml:space="preserve">FUNDACIÓN NIÑOS EN LA HUELLA </v>
          </cell>
          <cell r="E413" t="str">
            <v>22.678.611-2</v>
          </cell>
          <cell r="F413" t="str">
            <v>BELINDA ANN D´SOUZA</v>
          </cell>
          <cell r="G413" t="str">
            <v>7.260.231-5</v>
          </cell>
          <cell r="H413" t="str">
            <v>PEDRO TRUJILLO PEREZ</v>
          </cell>
        </row>
        <row r="414">
          <cell r="C414" t="str">
            <v>65.032.490-0</v>
          </cell>
          <cell r="D414" t="str">
            <v xml:space="preserve">FUNDACIÓN JUVENTUD EMPRENDEDORA </v>
          </cell>
          <cell r="E414" t="str">
            <v>5.765.491-0</v>
          </cell>
          <cell r="F414" t="str">
            <v>LUIS VELOSO CUNEO</v>
          </cell>
          <cell r="G414" t="str">
            <v>15.638.416-K</v>
          </cell>
          <cell r="H414" t="str">
            <v>CHRISTOPHER THOMPSON ACOSTA</v>
          </cell>
        </row>
        <row r="415">
          <cell r="C415" t="str">
            <v>65.301.200-4</v>
          </cell>
          <cell r="D415" t="str">
            <v>ASOCIACIÓN DE FÚTBOL POZO ALMONTE</v>
          </cell>
          <cell r="E415" t="str">
            <v>6.853.727-4</v>
          </cell>
          <cell r="F415" t="str">
            <v>JUAN SEGUNDO ROJAS CORTES</v>
          </cell>
          <cell r="G415" t="str">
            <v>8.391.611-5</v>
          </cell>
          <cell r="H415" t="str">
            <v>PEDRO TORRES ARAYA</v>
          </cell>
        </row>
        <row r="416">
          <cell r="C416" t="str">
            <v>71.457.000-5</v>
          </cell>
          <cell r="D416" t="str">
            <v xml:space="preserve">JUNTA VECINAL N° 1 POZO ALMONTE </v>
          </cell>
          <cell r="E416" t="str">
            <v>4.305.479-1</v>
          </cell>
          <cell r="F416" t="str">
            <v>BENEDICTA ACEVEDO DÍAZ</v>
          </cell>
          <cell r="G416" t="str">
            <v>4.305.479-1</v>
          </cell>
          <cell r="H416" t="str">
            <v>BENEDICTA ACEVEDO DÍAZ</v>
          </cell>
        </row>
        <row r="417">
          <cell r="C417" t="str">
            <v>65.032.490-0</v>
          </cell>
          <cell r="D417" t="str">
            <v xml:space="preserve">FUNDACIÓN JUVENTUD EMPRENDEDORA </v>
          </cell>
          <cell r="E417" t="str">
            <v>5.765.491-0</v>
          </cell>
          <cell r="F417" t="str">
            <v>LUIS VELOSO CUNEO</v>
          </cell>
          <cell r="G417" t="str">
            <v>14.579.446-3</v>
          </cell>
          <cell r="H417" t="str">
            <v>KARLA GANDOLFO ARRIAGADA</v>
          </cell>
        </row>
        <row r="418">
          <cell r="C418" t="str">
            <v>65.466.890-6</v>
          </cell>
          <cell r="D418" t="str">
            <v>JUNTA DE VECINOS 16 DE DICIEMBRE</v>
          </cell>
          <cell r="E418" t="str">
            <v>10.687.648-7</v>
          </cell>
          <cell r="F418" t="str">
            <v>LEOPOLDO PATRICIO ARAYA BERHENS</v>
          </cell>
          <cell r="G418" t="str">
            <v>10.679.486-3</v>
          </cell>
          <cell r="H418" t="str">
            <v>ELIANA DE LAS MERCEDES DROGUETT ELIZONDO</v>
          </cell>
        </row>
        <row r="419">
          <cell r="C419" t="str">
            <v>65.180.910-K</v>
          </cell>
          <cell r="D419" t="str">
            <v>COMUNIDAD INDÍGENA AYMARA CUTIJMALLA</v>
          </cell>
          <cell r="E419" t="str">
            <v>11.612.755-5</v>
          </cell>
          <cell r="F419" t="str">
            <v>GUILLERMO SAMUEL PACHA QUENAYA</v>
          </cell>
          <cell r="G419" t="str">
            <v>11.612.755-5</v>
          </cell>
          <cell r="H419" t="str">
            <v>GUILLERMO SAMUEL PACHA QUENAYA</v>
          </cell>
        </row>
        <row r="420">
          <cell r="C420" t="str">
            <v>65.030.568-K</v>
          </cell>
          <cell r="D420" t="str">
            <v>JUNTA VECINAL 14 PUEBLO DE MOCHA</v>
          </cell>
          <cell r="E420" t="str">
            <v>8.984.699-4</v>
          </cell>
          <cell r="F420" t="str">
            <v>HELIA PÉREZ RIVERA</v>
          </cell>
          <cell r="G420" t="str">
            <v>8.984.699-4</v>
          </cell>
          <cell r="H420" t="str">
            <v>HELIA PEREZ RIVERA</v>
          </cell>
        </row>
        <row r="421">
          <cell r="C421" t="str">
            <v>71.104.900-2</v>
          </cell>
          <cell r="D421" t="str">
            <v>CUERPO DE BOMBEROS DE POZO ALMONTE</v>
          </cell>
          <cell r="E421" t="str">
            <v>13.638.197-0</v>
          </cell>
          <cell r="F421" t="str">
            <v>EFRAÍN ALEJANDRO LILLO BARRAZA</v>
          </cell>
          <cell r="G421" t="str">
            <v>13.638.197-0</v>
          </cell>
          <cell r="H421" t="str">
            <v>EFRAIN ALEJANDRO LILLO BARRAZA</v>
          </cell>
        </row>
        <row r="422">
          <cell r="C422" t="str">
            <v>75.964.510-3</v>
          </cell>
          <cell r="D422" t="str">
            <v>JUNTA VECINAL N° 8 HUATACONDO</v>
          </cell>
          <cell r="E422" t="str">
            <v>14.108.622-7</v>
          </cell>
          <cell r="F422" t="str">
            <v>mauricio hidalgo hidalgo</v>
          </cell>
          <cell r="G422" t="str">
            <v>14.108.622-7</v>
          </cell>
          <cell r="H422" t="str">
            <v>MAURICIO HIDALGO HIDALGO</v>
          </cell>
        </row>
        <row r="423">
          <cell r="C423" t="str">
            <v>65.042.041-1</v>
          </cell>
          <cell r="D423" t="str">
            <v>COMITÉ DE AGUA POTABLE RURAL LA TIRANA</v>
          </cell>
          <cell r="E423" t="str">
            <v>6.044.068-9</v>
          </cell>
          <cell r="F423" t="str">
            <v>IRENE ZENTENO PÉREZ</v>
          </cell>
          <cell r="G423" t="str">
            <v>6.044.068-9</v>
          </cell>
          <cell r="H423" t="str">
            <v>IRENE ZENTENO PEREZ</v>
          </cell>
        </row>
        <row r="424">
          <cell r="C424" t="str">
            <v>65.020.102-7</v>
          </cell>
          <cell r="D424" t="str">
            <v>ASOCIACIÓN INDÍGENA DE MATILLA YATIÑ UTA</v>
          </cell>
          <cell r="E424" t="str">
            <v>14.108.402-K</v>
          </cell>
          <cell r="F424" t="str">
            <v>CATALINA ANDREA CORTÉS CORTÉS</v>
          </cell>
          <cell r="G424" t="str">
            <v>18.630.836-0</v>
          </cell>
          <cell r="H424" t="str">
            <v xml:space="preserve">YEIMY ORIELE AYAVIRE TICONA </v>
          </cell>
        </row>
        <row r="425">
          <cell r="C425" t="str">
            <v>65.830.310-4</v>
          </cell>
          <cell r="D425" t="str">
            <v xml:space="preserve">ORGANIZACIÓN SOCIAL Y CULTURAL APANDIA </v>
          </cell>
          <cell r="E425" t="str">
            <v>15.924.413-K</v>
          </cell>
          <cell r="F425" t="str">
            <v>LESLIE CAROL ZAPATA AGUERO</v>
          </cell>
          <cell r="G425" t="str">
            <v>16.474.203-2</v>
          </cell>
          <cell r="H425" t="str">
            <v>VANIA ANDREA ROZAS ARANIS</v>
          </cell>
        </row>
        <row r="426">
          <cell r="C426" t="str">
            <v>65.020.102-7</v>
          </cell>
          <cell r="D426" t="str">
            <v>ASOCIACIÓN INDÍGENA DE MATILLA YATIÑ - UTA</v>
          </cell>
          <cell r="E426" t="str">
            <v>14.108.402-K</v>
          </cell>
          <cell r="F426" t="str">
            <v>CATALINA ANDREA CORTES CORTES</v>
          </cell>
          <cell r="G426" t="str">
            <v>18.630.836-0</v>
          </cell>
          <cell r="H426" t="str">
            <v>YEIMY AYAVIRI TICONA</v>
          </cell>
        </row>
        <row r="427">
          <cell r="C427" t="str">
            <v>75.964.510-3</v>
          </cell>
          <cell r="D427" t="str">
            <v>JUNTA DE VECINOS Nº 8 HUATACONDO</v>
          </cell>
          <cell r="E427" t="str">
            <v>14.108.622-7</v>
          </cell>
          <cell r="F427" t="str">
            <v>MAURICIO HIDALGO HIDALGO</v>
          </cell>
          <cell r="G427" t="str">
            <v>14.108.622-7</v>
          </cell>
          <cell r="H427" t="str">
            <v>MAURICIO HIDALGO HIDALGO</v>
          </cell>
        </row>
        <row r="428">
          <cell r="C428" t="str">
            <v>65.278.630-8</v>
          </cell>
          <cell r="D428" t="str">
            <v>CLUB DEPORTIVO BOXING CLUB SALVADOR VILLARROEL TOLEDO</v>
          </cell>
          <cell r="E428" t="str">
            <v>6.170.040-4</v>
          </cell>
          <cell r="F428" t="str">
            <v>NICOLAS SEGUNDO SAAVEDRA UGALDE</v>
          </cell>
          <cell r="G428" t="str">
            <v>15.685.905-2</v>
          </cell>
          <cell r="H428" t="str">
            <v>OCTAVIO HERNÁN FAUNDEZ VALDERRAMA</v>
          </cell>
        </row>
        <row r="429">
          <cell r="C429" t="str">
            <v>65.038.526-8</v>
          </cell>
          <cell r="D429" t="str">
            <v>CRUZ ROJA CHILENA FILIAL POZO ALMONTE</v>
          </cell>
          <cell r="E429" t="str">
            <v>8.651.206-8</v>
          </cell>
          <cell r="F429" t="str">
            <v>NELLY PATRICIA VARGAS FIGUEROA</v>
          </cell>
          <cell r="G429" t="str">
            <v>8.651.206-8</v>
          </cell>
          <cell r="H429" t="str">
            <v>NELLY PATRICIA VARGAS FIGUEROA</v>
          </cell>
        </row>
        <row r="430">
          <cell r="C430" t="str">
            <v>65.074.579-5</v>
          </cell>
          <cell r="D430" t="str">
            <v>CLUB ADULTO MAYOR SUEÑOS DORADOS DE ALMAS JÓVENES</v>
          </cell>
          <cell r="E430" t="str">
            <v>4.999.877-5</v>
          </cell>
          <cell r="F430" t="str">
            <v>ERNESTO RAFAEL MALUENDA AHUMADA</v>
          </cell>
          <cell r="G430" t="str">
            <v>4.999.877-5</v>
          </cell>
          <cell r="H430" t="str">
            <v>ERNESTO RAFAEL MALUENDA AHUMADA</v>
          </cell>
        </row>
        <row r="431">
          <cell r="C431" t="str">
            <v>65.038.526-8</v>
          </cell>
          <cell r="D431" t="str">
            <v>CRUZ ROJA CHILENA FILIAL POZO ALMONTE</v>
          </cell>
          <cell r="E431" t="str">
            <v>8.651.206-8</v>
          </cell>
          <cell r="F431" t="str">
            <v>NELLY VARGAS FIEGUEROA</v>
          </cell>
          <cell r="G431" t="str">
            <v>8.651.206-8</v>
          </cell>
          <cell r="H431" t="str">
            <v>NELLY VARGAS FIEGUEROA</v>
          </cell>
        </row>
        <row r="432">
          <cell r="C432" t="str">
            <v>65.038.526-8</v>
          </cell>
          <cell r="D432" t="str">
            <v>CRUZ ROJA CHILENA FILIAL POZO ALMONTE</v>
          </cell>
          <cell r="E432" t="str">
            <v>8.651.206-8</v>
          </cell>
          <cell r="F432" t="str">
            <v>NELLY VARGAS FIEGUEROA</v>
          </cell>
          <cell r="G432" t="str">
            <v>15.003.169-9</v>
          </cell>
          <cell r="H432" t="str">
            <v>YOBERT ESCOBAR CAMPILLAY</v>
          </cell>
        </row>
        <row r="433">
          <cell r="C433" t="str">
            <v>65.003.524-0</v>
          </cell>
          <cell r="D433" t="str">
            <v>JUNTA DE VECINOS N° 26 VILLA ESTACIÓN</v>
          </cell>
          <cell r="E433" t="str">
            <v>18.182.720-3</v>
          </cell>
          <cell r="F433" t="str">
            <v>JOSÉ ALEJANDRO MAMANI RAMOS</v>
          </cell>
          <cell r="G433" t="str">
            <v>17.628.418-7</v>
          </cell>
          <cell r="H433" t="str">
            <v>SOLEDAD GÓMEZ</v>
          </cell>
        </row>
        <row r="434">
          <cell r="C434" t="str">
            <v>65.999.584-0</v>
          </cell>
          <cell r="D434" t="str">
            <v>JUNTA DE VECINOS Nº 25 SAN JOSÉ OBRERO</v>
          </cell>
          <cell r="E434" t="str">
            <v>9.375.181-7</v>
          </cell>
          <cell r="F434" t="str">
            <v>HUMBERTO DEL TRANSITO DÍAZ DÍAZ</v>
          </cell>
          <cell r="G434" t="str">
            <v>10.595.029-2</v>
          </cell>
          <cell r="H434" t="str">
            <v>JOSÉ PÉREZ</v>
          </cell>
        </row>
        <row r="435">
          <cell r="C435" t="str">
            <v>71.457.000-5</v>
          </cell>
          <cell r="D435" t="str">
            <v>JUNTA VECINAL POZO ALMONTE UNIDAD VECINAL N° 1 DE POZO ALMONTE</v>
          </cell>
          <cell r="E435" t="str">
            <v>4.305.479-1</v>
          </cell>
          <cell r="F435" t="str">
            <v xml:space="preserve">BENEDICTA ACEVEDO </v>
          </cell>
          <cell r="G435" t="str">
            <v>10.094.689-0</v>
          </cell>
          <cell r="H435" t="str">
            <v xml:space="preserve">RUBERLINDA  DELGADO  CAMPILLAY </v>
          </cell>
        </row>
        <row r="436">
          <cell r="C436" t="str">
            <v>65.067.795-1</v>
          </cell>
          <cell r="D436" t="str">
            <v>CENTRO CULTURAL Y SOCIAL ASOCIACIÓN DE ACUARISTAS DE TARAPACÁ</v>
          </cell>
          <cell r="E436" t="str">
            <v>17.978.538-2</v>
          </cell>
          <cell r="F436" t="str">
            <v>TOMAS IGNACIO SALINAS GOMEZ</v>
          </cell>
          <cell r="G436" t="str">
            <v>16.912.157-5</v>
          </cell>
          <cell r="H436" t="str">
            <v>FELIPE IGNACIO AEDO JORQUERA</v>
          </cell>
        </row>
        <row r="437">
          <cell r="C437" t="str">
            <v>65.007.582-k</v>
          </cell>
          <cell r="D437" t="str">
            <v>AGRUPACIÓN DE FERIANTES ESFUERZO DE MUJER</v>
          </cell>
          <cell r="E437" t="str">
            <v>13173220-1</v>
          </cell>
          <cell r="F437" t="str">
            <v>GABRIELA SEPÚLVEDA ROJAS</v>
          </cell>
          <cell r="G437" t="str">
            <v>13173220-1</v>
          </cell>
          <cell r="H437" t="str">
            <v>GABRIELA SEPÚLVEDA ROJAS</v>
          </cell>
        </row>
        <row r="438">
          <cell r="C438" t="str">
            <v>65.073.176-K</v>
          </cell>
          <cell r="D438" t="str">
            <v>CLUB SOCIAL Y DEPORTIVO NOMADESERT</v>
          </cell>
          <cell r="E438" t="str">
            <v>12.836.270-3</v>
          </cell>
          <cell r="F438" t="str">
            <v>JUAN CRISTOBAL NAVARRETE ZEBALLOS</v>
          </cell>
          <cell r="G438" t="str">
            <v>12.836.270-3</v>
          </cell>
          <cell r="H438" t="str">
            <v>JUAN CRISTOBAL NAVARRETE ZEBALLOS</v>
          </cell>
        </row>
        <row r="439">
          <cell r="C439" t="str">
            <v>65.064.264-3</v>
          </cell>
          <cell r="D439" t="str">
            <v>COMUNIDAD INDÍGENA QUECHUA DE IQUIUCA</v>
          </cell>
          <cell r="E439" t="str">
            <v>9.811.494-7</v>
          </cell>
          <cell r="F439" t="str">
            <v>MARGARITA CHOLELE AYAVIRE</v>
          </cell>
          <cell r="G439" t="str">
            <v>9.811.494-7</v>
          </cell>
          <cell r="H439" t="str">
            <v>MARGARITA CHOLELE AYAVIRE</v>
          </cell>
        </row>
        <row r="440">
          <cell r="C440">
            <v>0</v>
          </cell>
          <cell r="D440" t="str">
            <v>COMPAÑÍA DE TEATRO PROFESIONAL ANTIFAZ</v>
          </cell>
          <cell r="E440">
            <v>0</v>
          </cell>
          <cell r="F440" t="str">
            <v>SEGUNDO ABRAHAM SANHUEZA LOPEZ</v>
          </cell>
          <cell r="G440">
            <v>0</v>
          </cell>
          <cell r="H440" t="str">
            <v>SEGUNDO ABRAHAM SANHUEZA LOPEZ</v>
          </cell>
        </row>
        <row r="441">
          <cell r="C441">
            <v>0</v>
          </cell>
          <cell r="D441">
            <v>0</v>
          </cell>
          <cell r="E441">
            <v>0</v>
          </cell>
          <cell r="F441">
            <v>0</v>
          </cell>
          <cell r="G441">
            <v>0</v>
          </cell>
          <cell r="H441">
            <v>0</v>
          </cell>
        </row>
        <row r="442">
          <cell r="C442">
            <v>0</v>
          </cell>
          <cell r="D442">
            <v>0</v>
          </cell>
          <cell r="E442">
            <v>0</v>
          </cell>
          <cell r="F442">
            <v>0</v>
          </cell>
          <cell r="G442">
            <v>0</v>
          </cell>
          <cell r="H442">
            <v>0</v>
          </cell>
        </row>
        <row r="443">
          <cell r="C443">
            <v>0</v>
          </cell>
          <cell r="D443">
            <v>0</v>
          </cell>
          <cell r="E443">
            <v>0</v>
          </cell>
          <cell r="F443">
            <v>0</v>
          </cell>
          <cell r="G443">
            <v>0</v>
          </cell>
          <cell r="H443">
            <v>0</v>
          </cell>
        </row>
        <row r="444">
          <cell r="C444">
            <v>0</v>
          </cell>
          <cell r="D444">
            <v>0</v>
          </cell>
          <cell r="E444">
            <v>0</v>
          </cell>
          <cell r="F444">
            <v>0</v>
          </cell>
          <cell r="G444">
            <v>0</v>
          </cell>
          <cell r="H444">
            <v>0</v>
          </cell>
        </row>
      </sheetData>
      <sheetData sheetId="14">
        <row r="8">
          <cell r="C8" t="str">
            <v>RUT INSTITUCIÓN</v>
          </cell>
          <cell r="D8" t="str">
            <v>NOMBRE DE LA INSTITUCIÓN</v>
          </cell>
          <cell r="E8" t="str">
            <v>AÑO</v>
          </cell>
          <cell r="F8" t="str">
            <v>SUB. ÍTEM ASIG</v>
          </cell>
          <cell r="G8" t="str">
            <v xml:space="preserve">N° DE CONCURSO </v>
          </cell>
          <cell r="H8" t="str">
            <v>N° DE PROYECTO</v>
          </cell>
          <cell r="I8" t="str">
            <v xml:space="preserve">NOMBRE INICIATIVA </v>
          </cell>
          <cell r="J8" t="str">
            <v>CUMPLIMIENTO RENDICIÓN DE CUENTAS 
PROYECTOS AÑOS 2015-2016</v>
          </cell>
        </row>
        <row r="9">
          <cell r="C9" t="str">
            <v>75.579.400-7</v>
          </cell>
          <cell r="D9" t="str">
            <v>CORPORACIÓN MUSEO DEL SALITRE</v>
          </cell>
          <cell r="E9">
            <v>2015</v>
          </cell>
          <cell r="F9" t="str">
            <v>24 01 001</v>
          </cell>
          <cell r="G9" t="str">
            <v>1°</v>
          </cell>
          <cell r="H9">
            <v>1</v>
          </cell>
          <cell r="I9" t="str">
            <v xml:space="preserve">MAPA SONORO DE TARAPACÁ PRIMERA PARTE </v>
          </cell>
          <cell r="J9" t="str">
            <v xml:space="preserve">NO CUMPLE </v>
          </cell>
        </row>
        <row r="10">
          <cell r="C10" t="str">
            <v>73.428.500-5</v>
          </cell>
          <cell r="D10" t="str">
            <v>CLUB DE CUECA PAMPA Y MAR</v>
          </cell>
          <cell r="E10">
            <v>2015</v>
          </cell>
          <cell r="F10" t="str">
            <v>24 01 001</v>
          </cell>
          <cell r="G10" t="str">
            <v>1°</v>
          </cell>
          <cell r="H10">
            <v>74</v>
          </cell>
          <cell r="I10" t="str">
            <v>XXI CAMPEONATO NACIONAL INFANTIL DE CUECA PAMPA Y MAR</v>
          </cell>
          <cell r="J10" t="str">
            <v xml:space="preserve">NO CUMPLE </v>
          </cell>
        </row>
        <row r="11">
          <cell r="C11" t="str">
            <v>65.053.592-8</v>
          </cell>
          <cell r="D11" t="str">
            <v>CENTRO CULTURAL Y SOCIAL KREA - ESPACIO</v>
          </cell>
          <cell r="E11">
            <v>2015</v>
          </cell>
          <cell r="F11" t="str">
            <v>24 01 001</v>
          </cell>
          <cell r="G11" t="str">
            <v>1°</v>
          </cell>
          <cell r="H11">
            <v>13</v>
          </cell>
          <cell r="I11" t="str">
            <v>PARQUE LAS AMÉRICAS UN ESPACIO PARA EL DESARROLLO CULTURAL</v>
          </cell>
          <cell r="J11" t="str">
            <v xml:space="preserve">NO CUMPLE </v>
          </cell>
        </row>
        <row r="12">
          <cell r="C12" t="str">
            <v>65.911.840-8</v>
          </cell>
          <cell r="D12" t="str">
            <v>CLUB ADULTO MAYOR  FOLCKÓRICO BRISAS DEL NORTE</v>
          </cell>
          <cell r="E12">
            <v>2015</v>
          </cell>
          <cell r="F12" t="str">
            <v>24 01 001</v>
          </cell>
          <cell r="G12" t="str">
            <v>1°</v>
          </cell>
          <cell r="H12">
            <v>24</v>
          </cell>
          <cell r="I12" t="str">
            <v xml:space="preserve">DE IQUIQUE A SANTIAGO BUSCANDO LICENCIATURA </v>
          </cell>
          <cell r="J12" t="str">
            <v>NO CUMPLE</v>
          </cell>
        </row>
        <row r="13">
          <cell r="C13" t="str">
            <v>65.036.646-8</v>
          </cell>
          <cell r="D13" t="str">
            <v>CENTRO DE CULTURA Y SOCIAL EXCALIBUR</v>
          </cell>
          <cell r="E13">
            <v>2015</v>
          </cell>
          <cell r="F13" t="str">
            <v>24 01 001</v>
          </cell>
          <cell r="G13" t="str">
            <v>1°</v>
          </cell>
          <cell r="H13">
            <v>73</v>
          </cell>
          <cell r="I13" t="str">
            <v>CONCIERTOS POR LAS TIERRAS DEL DRAGÓN</v>
          </cell>
          <cell r="J13" t="str">
            <v>NO CUMPLE</v>
          </cell>
        </row>
        <row r="14">
          <cell r="C14" t="str">
            <v>65.054.345-9</v>
          </cell>
          <cell r="D14" t="str">
            <v>ASOCIACIÓN INDÍGENA AYMARA SUMA SAWURI</v>
          </cell>
          <cell r="E14">
            <v>2015</v>
          </cell>
          <cell r="F14" t="str">
            <v>24 01 001</v>
          </cell>
          <cell r="G14" t="str">
            <v>1°</v>
          </cell>
          <cell r="H14">
            <v>17</v>
          </cell>
          <cell r="I14" t="str">
            <v>TALLERES DE RESCATE DE LA TEXTILERÍA ANCESTRAL AYMARA</v>
          </cell>
          <cell r="J14" t="str">
            <v>NO CUMPLE</v>
          </cell>
        </row>
        <row r="15">
          <cell r="C15" t="str">
            <v>65.004.557-2</v>
          </cell>
          <cell r="D15" t="str">
            <v>CENTRO CULTURAL Y SOCIAL "APOYO AL ADULTO MAYOR"</v>
          </cell>
          <cell r="E15">
            <v>2015</v>
          </cell>
          <cell r="F15" t="str">
            <v>24 01 001</v>
          </cell>
          <cell r="G15" t="str">
            <v>1°</v>
          </cell>
          <cell r="H15">
            <v>60</v>
          </cell>
          <cell r="I15" t="str">
            <v>RESCATE DE LA MÚSICA PERDIDA DE NUESTRO CANTAUTOR, LUIS "TOÑO" MIRANDA</v>
          </cell>
          <cell r="J15" t="str">
            <v>NO CUMPLE</v>
          </cell>
        </row>
        <row r="16">
          <cell r="C16" t="str">
            <v>65.036.809-6</v>
          </cell>
          <cell r="D16" t="str">
            <v>COMUNIDAD INDÍGENA AYMARA DE HUASQUIÑA</v>
          </cell>
          <cell r="E16">
            <v>2015</v>
          </cell>
          <cell r="F16" t="str">
            <v>24 01 001</v>
          </cell>
          <cell r="G16" t="str">
            <v>1°</v>
          </cell>
          <cell r="H16">
            <v>28</v>
          </cell>
          <cell r="I16" t="str">
            <v>ARTE PARA HUASQUIÑA</v>
          </cell>
          <cell r="J16" t="str">
            <v>NO CUMPLE</v>
          </cell>
        </row>
        <row r="17">
          <cell r="C17" t="str">
            <v>65.341.750-0</v>
          </cell>
          <cell r="D17" t="str">
            <v>CONJUNTO FOLCLÓRICO DEL ADULTO MAYOR VIVENCIAS NORTINAS</v>
          </cell>
          <cell r="E17">
            <v>2015</v>
          </cell>
          <cell r="F17" t="str">
            <v>24 01 001</v>
          </cell>
          <cell r="G17" t="str">
            <v>1°</v>
          </cell>
          <cell r="H17">
            <v>46</v>
          </cell>
          <cell r="I17" t="str">
            <v>CACHIMBO PATRIMONIO INTANGIBLE DE CHILE Y DANZA OFICIAL EN TARAPACÁ</v>
          </cell>
          <cell r="J17" t="str">
            <v xml:space="preserve">NO CUMPLE </v>
          </cell>
        </row>
        <row r="18">
          <cell r="C18" t="str">
            <v>65.855.330-5</v>
          </cell>
          <cell r="D18" t="str">
            <v>CLUB ADULTO MAYOR NUEVA ESPERANZA</v>
          </cell>
          <cell r="E18">
            <v>2015</v>
          </cell>
          <cell r="F18" t="str">
            <v>24 01 001</v>
          </cell>
          <cell r="G18" t="str">
            <v>1°</v>
          </cell>
          <cell r="H18">
            <v>34</v>
          </cell>
          <cell r="I18" t="str">
            <v>NUEVA ESPERANZA FOLCLOR Y TRADICIÓN</v>
          </cell>
          <cell r="J18" t="str">
            <v>NO CUMPLE</v>
          </cell>
        </row>
        <row r="19">
          <cell r="C19" t="str">
            <v>65.002.398-6</v>
          </cell>
          <cell r="D19" t="str">
            <v>ASOCIACIÓN INDÍGENA MAPUCHE EYTFAMEO MULEY NEWEN</v>
          </cell>
          <cell r="E19">
            <v>2015</v>
          </cell>
          <cell r="F19" t="str">
            <v>24 01 001</v>
          </cell>
          <cell r="G19" t="str">
            <v>1°</v>
          </cell>
          <cell r="H19">
            <v>22</v>
          </cell>
          <cell r="I19" t="str">
            <v>REVITALIZANDO LA TRADICIÓN CULINARIA MAPUCHE</v>
          </cell>
          <cell r="J19" t="str">
            <v>NO CUMPLE</v>
          </cell>
        </row>
        <row r="20">
          <cell r="C20" t="str">
            <v>65.618.060-9</v>
          </cell>
          <cell r="D20" t="str">
            <v>COMPAÑÍA DE TEATRO PROFESIONAL ANTIFAZ</v>
          </cell>
          <cell r="E20">
            <v>2015</v>
          </cell>
          <cell r="F20" t="str">
            <v>24 01 001</v>
          </cell>
          <cell r="G20" t="str">
            <v>1°</v>
          </cell>
          <cell r="H20">
            <v>16</v>
          </cell>
          <cell r="I20" t="str">
            <v>TARAPACÁ SALITRERO, PARAÍSO Y LABERINTO DEL FOTÓGRAFO</v>
          </cell>
          <cell r="J20" t="str">
            <v>NO CUMPLE</v>
          </cell>
        </row>
        <row r="21">
          <cell r="C21" t="str">
            <v>74.664.000-5</v>
          </cell>
          <cell r="D21" t="str">
            <v>CENTRO CULTURAL Y SOCIAL RELIGIOSOS INDIOS DAKOTAS</v>
          </cell>
          <cell r="E21">
            <v>2015</v>
          </cell>
          <cell r="F21" t="str">
            <v>24 01 001</v>
          </cell>
          <cell r="G21" t="str">
            <v>1°</v>
          </cell>
          <cell r="H21">
            <v>59</v>
          </cell>
          <cell r="I21" t="str">
            <v>UN AÑO MÁS VENERANDO A LA CARMELITA PARTICIPACIÓN TIRANA 2016</v>
          </cell>
          <cell r="J21" t="str">
            <v>NO CUMPLE</v>
          </cell>
        </row>
        <row r="22">
          <cell r="C22" t="str">
            <v>65.040.774-1</v>
          </cell>
          <cell r="D22" t="str">
            <v>CENTRO CULTURAL Y SOCIAL FADISE (FALANGE POR LA DIVERSIDAD SEXUAL)</v>
          </cell>
          <cell r="E22">
            <v>2015</v>
          </cell>
          <cell r="F22" t="str">
            <v>24 01 001</v>
          </cell>
          <cell r="G22" t="str">
            <v>1°</v>
          </cell>
          <cell r="H22">
            <v>47</v>
          </cell>
          <cell r="I22" t="str">
            <v>ANDANZAS DEL DESIERTO, SALITRE Y MAR DE LA CÍA. DE DANZA DHARMA DANCE</v>
          </cell>
          <cell r="J22" t="str">
            <v>NO CUMPLE</v>
          </cell>
        </row>
        <row r="23">
          <cell r="C23" t="str">
            <v>65.078.417-0</v>
          </cell>
          <cell r="D23" t="str">
            <v>CENTRO CULTURAL Y SOCIAL TINKUS DE LA CANDELARIA</v>
          </cell>
          <cell r="E23">
            <v>2015</v>
          </cell>
          <cell r="F23" t="str">
            <v>24 01 001</v>
          </cell>
          <cell r="G23" t="str">
            <v>1°</v>
          </cell>
          <cell r="H23">
            <v>80</v>
          </cell>
          <cell r="I23" t="str">
            <v>REENCANTANDO A LA JUVENTUD, PARA RESCATAR LAS TRADICIONALES FESTIVIDADES PATRONALES DE LA CIUDAD DE IQUIQUE A TRAVÉS DE LA DANZA</v>
          </cell>
          <cell r="J23" t="str">
            <v>NO CUMPLE</v>
          </cell>
        </row>
        <row r="24">
          <cell r="C24" t="str">
            <v>65.049.188-2</v>
          </cell>
          <cell r="D24" t="str">
            <v>CLUB ADULTO MAYOR, PUERTO DE PISAGUA</v>
          </cell>
          <cell r="E24">
            <v>2015</v>
          </cell>
          <cell r="F24" t="str">
            <v>24 01 001</v>
          </cell>
          <cell r="G24" t="str">
            <v>1°</v>
          </cell>
          <cell r="H24">
            <v>69</v>
          </cell>
          <cell r="I24" t="str">
            <v>DOCUMENTAL EXPERIMENTAL.     LA MATERALIDAD OCULTA DE PISAGUA</v>
          </cell>
          <cell r="J24" t="str">
            <v>NO CUMPLE</v>
          </cell>
        </row>
        <row r="25">
          <cell r="C25" t="str">
            <v>65.000.494-9</v>
          </cell>
          <cell r="D25" t="str">
            <v>CLUB ADULTO MAYOR FLOR DEL VALLE DE HUAVIÑA</v>
          </cell>
          <cell r="E25">
            <v>2015</v>
          </cell>
          <cell r="F25" t="str">
            <v>24 01 001</v>
          </cell>
          <cell r="G25" t="str">
            <v>1°</v>
          </cell>
          <cell r="H25">
            <v>33</v>
          </cell>
          <cell r="I25" t="str">
            <v>NUESTRA SEGUNDA JUVENTUD RESCATANDO NUESTRAS TRADICIONES</v>
          </cell>
          <cell r="J25" t="str">
            <v>NO CUMPLE</v>
          </cell>
        </row>
        <row r="26">
          <cell r="C26" t="str">
            <v>65.452.500-5</v>
          </cell>
          <cell r="D26" t="str">
            <v>UNIÓN COMUNAL DE JUNTAS DE VECINOS DE CAMIÑA</v>
          </cell>
          <cell r="E26">
            <v>2015</v>
          </cell>
          <cell r="F26" t="str">
            <v>24 01 001</v>
          </cell>
          <cell r="G26" t="str">
            <v>1°</v>
          </cell>
          <cell r="H26">
            <v>72</v>
          </cell>
          <cell r="I26" t="str">
            <v>CULTURA Y TRADICIÓN EN LA XVII FERIA AGRÍCOLA CAMIÑANA FARCAM 2015</v>
          </cell>
          <cell r="J26" t="str">
            <v>NO APLICA</v>
          </cell>
        </row>
        <row r="27">
          <cell r="C27" t="str">
            <v>65.087.067-0</v>
          </cell>
          <cell r="D27" t="str">
            <v>CENTRO CULTURAL Y SOCIAL LA CUMBACHA VOLANTE</v>
          </cell>
          <cell r="E27">
            <v>2015</v>
          </cell>
          <cell r="F27" t="str">
            <v>24 01 001</v>
          </cell>
          <cell r="G27" t="str">
            <v>1°</v>
          </cell>
          <cell r="H27">
            <v>75</v>
          </cell>
          <cell r="I27" t="str">
            <v>CONCIERTOS "CALETA DE MÚSICA"</v>
          </cell>
          <cell r="J27" t="str">
            <v>NO CUMPLE</v>
          </cell>
        </row>
        <row r="28">
          <cell r="C28" t="str">
            <v>65.050.778-9</v>
          </cell>
          <cell r="D28" t="str">
            <v>CENTRO CULTURAL Y SOCIAL COMPAÑÍA AKANA TEATRO</v>
          </cell>
          <cell r="E28">
            <v>2015</v>
          </cell>
          <cell r="F28" t="str">
            <v>24 01 001</v>
          </cell>
          <cell r="G28" t="str">
            <v>2°</v>
          </cell>
          <cell r="H28">
            <v>100</v>
          </cell>
          <cell r="I28" t="str">
            <v>PROYECTO DE FORMACIÓN ARTÍSTICA TARAPACÁ</v>
          </cell>
          <cell r="J28" t="str">
            <v>NO CUMPLE</v>
          </cell>
        </row>
        <row r="29">
          <cell r="C29" t="str">
            <v>65.004.897-0</v>
          </cell>
          <cell r="D29" t="str">
            <v>JUNTA DE VECINOS VILLA VISTA AL MAR</v>
          </cell>
          <cell r="E29">
            <v>2015</v>
          </cell>
          <cell r="F29" t="str">
            <v>24 01 001</v>
          </cell>
          <cell r="G29" t="str">
            <v>2°</v>
          </cell>
          <cell r="H29">
            <v>36</v>
          </cell>
          <cell r="I29" t="str">
            <v>FESTIVAL DE LA VOZ</v>
          </cell>
          <cell r="J29" t="str">
            <v>NO CUMPLE</v>
          </cell>
        </row>
        <row r="30">
          <cell r="C30" t="str">
            <v>65.088.622-4</v>
          </cell>
          <cell r="D30" t="str">
            <v>CONJUNTO FOLKLÓRICO UNIVERSITARIO COFUNAP</v>
          </cell>
          <cell r="E30">
            <v>2015</v>
          </cell>
          <cell r="F30" t="str">
            <v>24 01 001</v>
          </cell>
          <cell r="G30" t="str">
            <v>2°</v>
          </cell>
          <cell r="H30">
            <v>67</v>
          </cell>
          <cell r="I30" t="str">
            <v>RECORRIENDO LAS CALETAS DE NUESTRO LITORAL TARAPAQUEÑO, COFUNAP 30 AÑOS DIFUNDIENDO LA DANZA Y LA MÚSICA TRADICIONAL DE CHILE, PARA VALORAR Y REAFIRMAR NUESTRA IDENTIDAD CULTURAL</v>
          </cell>
          <cell r="J30" t="str">
            <v>NO CUMPLE</v>
          </cell>
        </row>
        <row r="31">
          <cell r="C31" t="str">
            <v>74.665.000-0</v>
          </cell>
          <cell r="D31" t="str">
            <v>JUNTA DE VECINOS CERRO TARAPACÁ III</v>
          </cell>
          <cell r="E31">
            <v>2015</v>
          </cell>
          <cell r="F31" t="str">
            <v>24 01 001</v>
          </cell>
          <cell r="G31" t="str">
            <v>2°</v>
          </cell>
          <cell r="H31">
            <v>40</v>
          </cell>
          <cell r="I31" t="str">
            <v>TALLER DE BAILE DE SALÓN PARA ADULTO MAYOR</v>
          </cell>
          <cell r="J31" t="str">
            <v>NO CUMPLE</v>
          </cell>
        </row>
        <row r="32">
          <cell r="C32" t="str">
            <v>65.016.904-2</v>
          </cell>
          <cell r="D32" t="str">
            <v>ASOCIACIÓN INDÍGENA AYMARA AGAYMA</v>
          </cell>
          <cell r="E32">
            <v>2015</v>
          </cell>
          <cell r="F32" t="str">
            <v>24 01 001</v>
          </cell>
          <cell r="G32" t="str">
            <v>2°</v>
          </cell>
          <cell r="H32">
            <v>90</v>
          </cell>
          <cell r="I32" t="str">
            <v>WUARURU UTA, IMPLEMENTACIÓN ESTUDIO DE GRABACIÓN BAILE AGAYMA</v>
          </cell>
          <cell r="J32" t="str">
            <v xml:space="preserve">NO CUMPLE </v>
          </cell>
        </row>
        <row r="33">
          <cell r="C33" t="str">
            <v>65.004.557-2</v>
          </cell>
          <cell r="D33" t="str">
            <v>CENTRO CULTURAL Y SOCIAL “APOYO AL ADULTO MAYOR”</v>
          </cell>
          <cell r="E33">
            <v>2015</v>
          </cell>
          <cell r="F33" t="str">
            <v>24 01 001</v>
          </cell>
          <cell r="G33" t="str">
            <v>2°</v>
          </cell>
          <cell r="H33">
            <v>104</v>
          </cell>
          <cell r="I33" t="str">
            <v>TU VOZ ES MI VOZ CANTO A LA VERDAD Y JUSTICIA</v>
          </cell>
          <cell r="J33" t="str">
            <v>NO CUMPLE</v>
          </cell>
        </row>
        <row r="34">
          <cell r="C34" t="str">
            <v>65.004.557-2</v>
          </cell>
          <cell r="D34" t="str">
            <v>CENTRO CULTURAL Y SOCIAL “APOYO AL ADULTO MAYOR”</v>
          </cell>
          <cell r="E34">
            <v>2015</v>
          </cell>
          <cell r="F34" t="str">
            <v>24 01 001</v>
          </cell>
          <cell r="G34" t="str">
            <v>2°</v>
          </cell>
          <cell r="H34">
            <v>105</v>
          </cell>
          <cell r="I34" t="str">
            <v>RESCATE DE LA MÚSICA Y SONIDO DE TARAPACÁ</v>
          </cell>
          <cell r="J34" t="str">
            <v>NO CUMPLE</v>
          </cell>
        </row>
        <row r="35">
          <cell r="C35" t="str">
            <v>65.341.750-0</v>
          </cell>
          <cell r="D35" t="str">
            <v>GRUPO FOLCLÓRICO DEL ADULTO MAYOR VIVENCIAS NORTINAS</v>
          </cell>
          <cell r="E35">
            <v>2015</v>
          </cell>
          <cell r="F35" t="str">
            <v>24 01 001</v>
          </cell>
          <cell r="G35" t="str">
            <v>2°</v>
          </cell>
          <cell r="H35">
            <v>92</v>
          </cell>
          <cell r="I35" t="str">
            <v>CONCIERTO DIDÁCTICOS PARA NUESTRA REGIÓN DE TARAPACÁ</v>
          </cell>
          <cell r="J35" t="str">
            <v>NO CUMPLE</v>
          </cell>
        </row>
        <row r="36">
          <cell r="C36" t="str">
            <v>65.006.863-7</v>
          </cell>
          <cell r="D36" t="str">
            <v>CLUB ADULTO MAYOR LOS HIBISCOS</v>
          </cell>
          <cell r="E36">
            <v>2015</v>
          </cell>
          <cell r="F36" t="str">
            <v>24 01 001</v>
          </cell>
          <cell r="G36" t="str">
            <v>2°</v>
          </cell>
          <cell r="H36">
            <v>8</v>
          </cell>
          <cell r="I36" t="str">
            <v>MURALES DECORATIVOS A TELAR</v>
          </cell>
          <cell r="J36" t="str">
            <v>NO CUMPLE</v>
          </cell>
        </row>
        <row r="37">
          <cell r="C37" t="str">
            <v>65.056.013-2</v>
          </cell>
          <cell r="D37" t="str">
            <v>IGLESIA EVANGÉLICA DIOS ES AMOR (RENUEVO)</v>
          </cell>
          <cell r="E37">
            <v>2015</v>
          </cell>
          <cell r="F37" t="str">
            <v>24 01 001</v>
          </cell>
          <cell r="G37" t="str">
            <v>2°</v>
          </cell>
          <cell r="H37">
            <v>81</v>
          </cell>
          <cell r="I37" t="str">
            <v>ENCUENTRA TU MÚSICA INTERIOR</v>
          </cell>
          <cell r="J37" t="str">
            <v>NO CUMPLE</v>
          </cell>
        </row>
        <row r="38">
          <cell r="C38" t="str">
            <v>75.986.640-1</v>
          </cell>
          <cell r="D38" t="str">
            <v>COMPAÑÍA DE TEATRO VIOLA FÉNIX</v>
          </cell>
          <cell r="E38">
            <v>2015</v>
          </cell>
          <cell r="F38" t="str">
            <v>24 01 001</v>
          </cell>
          <cell r="G38" t="str">
            <v>2°</v>
          </cell>
          <cell r="H38">
            <v>1</v>
          </cell>
          <cell r="I38" t="str">
            <v>TRILOGÍA DRAMÁTICA. DRAMATURGIA TARAPAQUEÑA</v>
          </cell>
          <cell r="J38" t="str">
            <v>NO CUMPLE</v>
          </cell>
        </row>
        <row r="39">
          <cell r="C39" t="str">
            <v>65.515.470-1</v>
          </cell>
          <cell r="D39" t="str">
            <v>JUNTA DE VECINOS EL MIRADOR</v>
          </cell>
          <cell r="E39">
            <v>2015</v>
          </cell>
          <cell r="F39" t="str">
            <v>24 01 001</v>
          </cell>
          <cell r="G39" t="str">
            <v>2°</v>
          </cell>
          <cell r="H39">
            <v>41</v>
          </cell>
          <cell r="I39" t="str">
            <v>TALLER DE FOLCLOR PARA ADULTO MAYOR</v>
          </cell>
          <cell r="J39" t="str">
            <v>NO CUMPLE</v>
          </cell>
        </row>
        <row r="40">
          <cell r="C40" t="str">
            <v>65.618.060-9</v>
          </cell>
          <cell r="D40" t="str">
            <v>COMPAÑÍA DE TEATRO PROFESIONAL ANTIFAZ</v>
          </cell>
          <cell r="E40">
            <v>2015</v>
          </cell>
          <cell r="F40" t="str">
            <v>24 01 001</v>
          </cell>
          <cell r="G40" t="str">
            <v>2°</v>
          </cell>
          <cell r="H40">
            <v>50</v>
          </cell>
          <cell r="I40" t="str">
            <v>SERIE VIDEO DOCUMENTAL: LAS OFICINAS Y EL FERROCARIL  DEL "REY DEL SALITRE". INVESTIGACIÓN Y RELATO DE SERGIO GONZÁLEZ, PREMIO NACIONAL DE LA HISTORIA</v>
          </cell>
          <cell r="J40" t="str">
            <v>NO CUMPLE</v>
          </cell>
        </row>
        <row r="41">
          <cell r="C41" t="str">
            <v>75.116.100-K</v>
          </cell>
          <cell r="D41" t="str">
            <v>AGRUPACIÓN CULTURAL TARAPACÁ</v>
          </cell>
          <cell r="E41">
            <v>2015</v>
          </cell>
          <cell r="F41" t="str">
            <v>24 01 001</v>
          </cell>
          <cell r="G41" t="str">
            <v>2°</v>
          </cell>
          <cell r="H41">
            <v>64</v>
          </cell>
          <cell r="I41" t="str">
            <v>PRESENTACIÓN DE LA CANTATA PISAGUA</v>
          </cell>
          <cell r="J41" t="str">
            <v>NO CUMPLE</v>
          </cell>
        </row>
        <row r="42">
          <cell r="C42" t="str">
            <v>65.356.190-3</v>
          </cell>
          <cell r="D42" t="str">
            <v>SOCIEDAD RELIGIOSA CULTURAL Y SOCIAL SIERVOS DE JESÚS Y MARÍA</v>
          </cell>
          <cell r="E42">
            <v>2015</v>
          </cell>
          <cell r="F42" t="str">
            <v>24 01 001</v>
          </cell>
          <cell r="G42" t="str">
            <v>2°</v>
          </cell>
          <cell r="H42">
            <v>54</v>
          </cell>
          <cell r="I42" t="str">
            <v>RESCATANDO LA CULTURA, IDENTIDAD Y TRADICIÓN DEL PUEBLO DE LA TIRANA</v>
          </cell>
          <cell r="J42" t="str">
            <v>NO CUMPLE</v>
          </cell>
        </row>
        <row r="43">
          <cell r="C43" t="str">
            <v>65.073.176-k</v>
          </cell>
          <cell r="D43" t="str">
            <v>CLUB SOCIAL Y DEPORTIVO NOMADESERT CULTURA Y DEPORTE</v>
          </cell>
          <cell r="E43">
            <v>2015</v>
          </cell>
          <cell r="F43" t="str">
            <v>24 01 001</v>
          </cell>
          <cell r="G43" t="str">
            <v>2°</v>
          </cell>
          <cell r="H43">
            <v>66</v>
          </cell>
          <cell r="I43" t="str">
            <v>DESIERTO SONORO PUERTO DE IQUIQUE</v>
          </cell>
          <cell r="J43" t="str">
            <v>NO CUMPLE</v>
          </cell>
        </row>
        <row r="44">
          <cell r="C44" t="str">
            <v>65.036.646-8</v>
          </cell>
          <cell r="D44" t="str">
            <v>CENTRO DE CULTURA Y SOCIAL EXCALIBUR</v>
          </cell>
          <cell r="E44">
            <v>2015</v>
          </cell>
          <cell r="F44" t="str">
            <v>24 01 001</v>
          </cell>
          <cell r="G44" t="str">
            <v>2°</v>
          </cell>
          <cell r="H44">
            <v>102</v>
          </cell>
          <cell r="I44" t="str">
            <v>CONCIERTOS DE LA ANTIGÜEDAD</v>
          </cell>
          <cell r="J44" t="str">
            <v>NO CUMPLE</v>
          </cell>
        </row>
        <row r="45">
          <cell r="C45" t="str">
            <v>75.579.400-7</v>
          </cell>
          <cell r="D45" t="str">
            <v>CORPORACIÓN MUSEO DEL SALITRE</v>
          </cell>
          <cell r="E45">
            <v>2015</v>
          </cell>
          <cell r="F45" t="str">
            <v>24 01 001</v>
          </cell>
          <cell r="G45" t="str">
            <v>2°</v>
          </cell>
          <cell r="H45">
            <v>24</v>
          </cell>
          <cell r="I45" t="str">
            <v>EL LEGADO SALITRERO DE 1907</v>
          </cell>
          <cell r="J45" t="str">
            <v>NO CUMPLE</v>
          </cell>
        </row>
        <row r="46">
          <cell r="C46" t="str">
            <v>75.579.400-7</v>
          </cell>
          <cell r="D46" t="str">
            <v>CORPORACIÓN MUSEO DEL SALITRE</v>
          </cell>
          <cell r="E46">
            <v>2015</v>
          </cell>
          <cell r="F46" t="str">
            <v>24 01 001</v>
          </cell>
          <cell r="G46" t="str">
            <v>2°</v>
          </cell>
          <cell r="H46">
            <v>3</v>
          </cell>
          <cell r="I46" t="str">
            <v>LA VIDA PAMPINA PLASMADA EN FOTOGRAFÍAS</v>
          </cell>
          <cell r="J46" t="str">
            <v>NO CUMPLE</v>
          </cell>
        </row>
        <row r="47">
          <cell r="C47" t="str">
            <v>65.049.188-2</v>
          </cell>
          <cell r="D47" t="str">
            <v>CLUB ADULTO MAYOR PUERTO DE PISAGUA</v>
          </cell>
          <cell r="E47">
            <v>2015</v>
          </cell>
          <cell r="F47" t="str">
            <v>24 01 001</v>
          </cell>
          <cell r="G47" t="str">
            <v>2°</v>
          </cell>
          <cell r="H47">
            <v>93</v>
          </cell>
          <cell r="I47" t="str">
            <v>MIRANDO AL CIELO</v>
          </cell>
          <cell r="J47" t="str">
            <v>NO CUMPLE</v>
          </cell>
        </row>
        <row r="48">
          <cell r="C48" t="str">
            <v>74.407.800-8</v>
          </cell>
          <cell r="D48" t="str">
            <v>JUNTA VECINAL BERNARDO LEYGTHON</v>
          </cell>
          <cell r="E48">
            <v>2015</v>
          </cell>
          <cell r="F48" t="str">
            <v>24 01 001</v>
          </cell>
          <cell r="G48" t="str">
            <v>2°</v>
          </cell>
          <cell r="H48">
            <v>38</v>
          </cell>
          <cell r="I48" t="str">
            <v>TALLER DE DANZA ÁRABE PARA ADULTO MAYOR</v>
          </cell>
          <cell r="J48" t="str">
            <v>NO CUMPLE</v>
          </cell>
        </row>
        <row r="49">
          <cell r="C49" t="str">
            <v>65.452.460-2</v>
          </cell>
          <cell r="D49" t="str">
            <v>AGRUPACIÓN SOCIAL Y CULTURAL SALITRERA VICTORIA</v>
          </cell>
          <cell r="E49">
            <v>2015</v>
          </cell>
          <cell r="F49" t="str">
            <v>24 01 001</v>
          </cell>
          <cell r="G49" t="str">
            <v>2°</v>
          </cell>
          <cell r="H49">
            <v>103</v>
          </cell>
          <cell r="I49" t="str">
            <v>RECUPERACIÓN DE ESPACIOS PATRIMONIALES EN EX OFICINA SALITRERA VICTORIA</v>
          </cell>
          <cell r="J49" t="str">
            <v>NO CUMPLE</v>
          </cell>
        </row>
        <row r="50">
          <cell r="C50" t="str">
            <v>65.737.150-5</v>
          </cell>
          <cell r="D50" t="str">
            <v>CENTRO SOCIAL CULTURAL UNIÓN ARTÍSTICA MÚSICA MALLKUS INTERNACIONAL</v>
          </cell>
          <cell r="E50">
            <v>2015</v>
          </cell>
          <cell r="F50" t="str">
            <v>24 01 001</v>
          </cell>
          <cell r="G50" t="str">
            <v>2°</v>
          </cell>
          <cell r="H50">
            <v>21</v>
          </cell>
          <cell r="I50" t="str">
            <v>CRECIENDO CON IDENTIDAD</v>
          </cell>
          <cell r="J50" t="str">
            <v>NO CUMPLE</v>
          </cell>
        </row>
        <row r="51">
          <cell r="C51" t="str">
            <v>65.003.524-0</v>
          </cell>
          <cell r="D51" t="str">
            <v>JUNTA DE VECINOS N°26 VILLA ESTACIÓN</v>
          </cell>
          <cell r="E51">
            <v>2015</v>
          </cell>
          <cell r="F51" t="str">
            <v>24 01 001</v>
          </cell>
          <cell r="G51" t="str">
            <v>2°</v>
          </cell>
          <cell r="H51">
            <v>62</v>
          </cell>
          <cell r="I51" t="str">
            <v>PRESERVANDO NUESTRA CULTURA AYMARA</v>
          </cell>
          <cell r="J51" t="str">
            <v>NO CUMPLE</v>
          </cell>
        </row>
        <row r="52">
          <cell r="C52" t="str">
            <v>65.003.524-0</v>
          </cell>
          <cell r="D52" t="str">
            <v>JUNTA DE VECINOS N°26 VILLA ESTACIÓN</v>
          </cell>
          <cell r="E52">
            <v>2015</v>
          </cell>
          <cell r="F52" t="str">
            <v>24 01 001</v>
          </cell>
          <cell r="G52" t="str">
            <v>2°</v>
          </cell>
          <cell r="H52">
            <v>60</v>
          </cell>
          <cell r="I52" t="str">
            <v>BANDA DE BRONCE ESTACIÓN</v>
          </cell>
          <cell r="J52" t="str">
            <v>NO CUMPLE</v>
          </cell>
        </row>
        <row r="53">
          <cell r="C53" t="str">
            <v>65.040.774-1</v>
          </cell>
          <cell r="D53" t="str">
            <v>CENTRO CULTURAL Y SOCIAL FADISE (FALNGE POR LA DIVERSIDAD SEXUAL)</v>
          </cell>
          <cell r="E53">
            <v>2015</v>
          </cell>
          <cell r="F53" t="str">
            <v>24 01 001</v>
          </cell>
          <cell r="G53" t="str">
            <v>2°</v>
          </cell>
          <cell r="H53">
            <v>99</v>
          </cell>
          <cell r="I53" t="str">
            <v>ARMONIZANDO CON DANZA - MÚSICA</v>
          </cell>
          <cell r="J53" t="str">
            <v>NO CUMPLE</v>
          </cell>
        </row>
        <row r="54">
          <cell r="C54" t="str">
            <v>65.542.410-5</v>
          </cell>
          <cell r="D54" t="str">
            <v>CENTRO SOCIAL Y CULTURAL LA COMUNIDAD AYUDA A LA IGLESIA SANTUARIO NUESTRA SEÑORA DEL CARMEN DE LA TIRANA</v>
          </cell>
          <cell r="E54">
            <v>2015</v>
          </cell>
          <cell r="F54" t="str">
            <v>24 01 001</v>
          </cell>
          <cell r="G54" t="str">
            <v>2°</v>
          </cell>
          <cell r="H54">
            <v>13</v>
          </cell>
          <cell r="I54" t="str">
            <v>MUSEO DE LA VIVENCIA RELIGIOSA DEL NORTE GRANDE, DIFUNDIENDO EL PATRIMONIO INMATERIAL RITUALES Y CULTURA DE LOS BAILES RELIGIOSOS</v>
          </cell>
          <cell r="J54" t="str">
            <v>NO CUMPLE</v>
          </cell>
        </row>
        <row r="55">
          <cell r="C55" t="str">
            <v>65.067.625-4</v>
          </cell>
          <cell r="D55" t="str">
            <v>ORGANIZACIÓN CULTURAL SPACIO PRO</v>
          </cell>
          <cell r="E55">
            <v>2015</v>
          </cell>
          <cell r="F55" t="str">
            <v>24 01 001</v>
          </cell>
          <cell r="G55" t="str">
            <v>2°</v>
          </cell>
          <cell r="H55">
            <v>58</v>
          </cell>
          <cell r="I55" t="str">
            <v>FESTIVAL DE BANDAS EMERGENTES ROCK ALMONTE MÚSICA E IDENTIDAD</v>
          </cell>
          <cell r="J55" t="str">
            <v>NO CUMPLE</v>
          </cell>
        </row>
        <row r="56">
          <cell r="C56" t="str">
            <v>73.125.900-3</v>
          </cell>
          <cell r="D56" t="str">
            <v>ASOCIACIÓN INDÍGENA AGRÍCOLA AYMARA DE CHAPIQUILTA</v>
          </cell>
          <cell r="E56">
            <v>2015</v>
          </cell>
          <cell r="F56" t="str">
            <v>24 01 001</v>
          </cell>
          <cell r="G56" t="str">
            <v>2°</v>
          </cell>
          <cell r="H56">
            <v>65</v>
          </cell>
          <cell r="I56" t="str">
            <v>RESCATAR TRADICIONES Y COSTUMBRES DEL PUEBLO</v>
          </cell>
          <cell r="J56" t="str">
            <v>NO CUMPLE</v>
          </cell>
        </row>
        <row r="57">
          <cell r="C57" t="str">
            <v>65.069.442-2</v>
          </cell>
          <cell r="D57" t="str">
            <v>ASOCIACIÓN INDÍGENA AYMARA SUMA JUIRA DE CARIQUIMA</v>
          </cell>
          <cell r="E57">
            <v>2015</v>
          </cell>
          <cell r="F57" t="str">
            <v>24 01 001</v>
          </cell>
          <cell r="G57" t="str">
            <v>2°</v>
          </cell>
          <cell r="H57">
            <v>7</v>
          </cell>
          <cell r="I57" t="str">
            <v>FESTIVAL DE LA QUINOA</v>
          </cell>
          <cell r="J57" t="str">
            <v xml:space="preserve">NO CUMPLE </v>
          </cell>
        </row>
        <row r="58">
          <cell r="C58" t="str">
            <v>95.953.600-2</v>
          </cell>
          <cell r="D58" t="str">
            <v>COMUNIDAD INDÍGENA AYMARA DE SOTOCA</v>
          </cell>
          <cell r="E58">
            <v>2015</v>
          </cell>
          <cell r="F58" t="str">
            <v>24 01 001</v>
          </cell>
          <cell r="G58" t="str">
            <v>2°</v>
          </cell>
          <cell r="H58">
            <v>86</v>
          </cell>
          <cell r="I58" t="str">
            <v>FIESTA DE SAN PEDRO Y SAN PABLO 2016</v>
          </cell>
          <cell r="J58" t="str">
            <v xml:space="preserve">NO CUMPLE </v>
          </cell>
        </row>
        <row r="59">
          <cell r="C59" t="str">
            <v>73.204.700-K</v>
          </cell>
          <cell r="D59" t="str">
            <v>COMUNIDAD INDÍGENA AYMARA DE HUARASIÑA</v>
          </cell>
          <cell r="E59">
            <v>2015</v>
          </cell>
          <cell r="F59" t="str">
            <v>24 01 001</v>
          </cell>
          <cell r="G59" t="str">
            <v>2°</v>
          </cell>
          <cell r="H59">
            <v>72</v>
          </cell>
          <cell r="I59" t="str">
            <v>IMPLEMENTACIÓN DEL ARCHIVO DOCUMENTAL Y BIBLIOTECA PATRIMONIAL DE LA COMUNIDAD INDÍGENA AYMARA DE HUARASIÑA</v>
          </cell>
          <cell r="J59" t="str">
            <v xml:space="preserve">NO CUMPLE </v>
          </cell>
        </row>
        <row r="60">
          <cell r="C60" t="str">
            <v>65.046.552-0</v>
          </cell>
          <cell r="D60" t="str">
            <v>CENTRO CULTURAL Y SOCIAL TATA JACHURA</v>
          </cell>
          <cell r="E60">
            <v>2015</v>
          </cell>
          <cell r="F60" t="str">
            <v>24 01 001</v>
          </cell>
          <cell r="G60" t="str">
            <v>2°</v>
          </cell>
          <cell r="H60">
            <v>45</v>
          </cell>
          <cell r="I60" t="str">
            <v>FOMENTANDO Y DIFUNDIENDO EL PATRIMONIO CULTURAL, TRADICIONAL Y RELIGIOSO DE LA REGIÓN DE TARAPACÁ</v>
          </cell>
          <cell r="J60" t="str">
            <v xml:space="preserve">NO CUMPLE </v>
          </cell>
        </row>
        <row r="61">
          <cell r="C61" t="str">
            <v>65.569.680-6</v>
          </cell>
          <cell r="D61" t="str">
            <v>JUNTA DE VECINOS CALICHE 1</v>
          </cell>
          <cell r="E61">
            <v>2015</v>
          </cell>
          <cell r="F61" t="str">
            <v>24 01 001</v>
          </cell>
          <cell r="G61" t="str">
            <v>2°</v>
          </cell>
          <cell r="H61">
            <v>37</v>
          </cell>
          <cell r="I61" t="str">
            <v xml:space="preserve">LA NOCHE DE LOS ENAMORADOS </v>
          </cell>
          <cell r="J61" t="str">
            <v xml:space="preserve">NO CUMPLE </v>
          </cell>
        </row>
        <row r="62">
          <cell r="C62" t="str">
            <v>65.090.731-0</v>
          </cell>
          <cell r="D62" t="str">
            <v>ASOCIACIÓN INDÍGENA AYMARA DE ARTESANAS Y ARTESANOS LAIRA SAWURI</v>
          </cell>
          <cell r="E62">
            <v>2015</v>
          </cell>
          <cell r="F62" t="str">
            <v>24 01 001</v>
          </cell>
          <cell r="G62" t="str">
            <v>3°</v>
          </cell>
          <cell r="H62">
            <v>30</v>
          </cell>
          <cell r="I62" t="str">
            <v>TEJIENDO MEMORIAS: APRENDIENDO LA TÉCNICA TRADICIONAL TEXTIL AYMARA CORDILLATE A TRAVÉS DEL DESARROLLO DE TALLERES PRÁCTICOS</v>
          </cell>
          <cell r="J62" t="str">
            <v xml:space="preserve">NO CUMPLE </v>
          </cell>
        </row>
        <row r="63">
          <cell r="C63" t="str">
            <v>65.256.710-K</v>
          </cell>
          <cell r="D63" t="str">
            <v>ASOCIACIÓN NACIONAL DE FUNCIONARIO REGIONALES DEL SENAME</v>
          </cell>
          <cell r="E63">
            <v>2015</v>
          </cell>
          <cell r="F63" t="str">
            <v>24 01 001</v>
          </cell>
          <cell r="G63" t="str">
            <v>3°</v>
          </cell>
          <cell r="H63">
            <v>42</v>
          </cell>
          <cell r="I63" t="str">
            <v>RECUPERANDO LA IDENTIDAD A TRAVÉS DEL FOLKLORE Y EL BAILE RELIGIOSO ASOCIADO A LA CULTURA TRADICIONAL DE LA REGIÓN DE TARAPACÁ PARA FUNCIONARIOS/AS DE LA REGIÓN DE TARAPACÁ DEL SERVICIO NACIONAL DE MENORES, DE LA DIRECCIÓN REGIONAL DE TARAPACÁ Y DEL CIP-CRC-CSC IQUIQUE, ASOCIADOS A LA ASOCIACIÓN DE FUNCIONARIOS REGIONAL DE SENAME "ANFUR"</v>
          </cell>
          <cell r="J63" t="str">
            <v xml:space="preserve">NO CUMPLE </v>
          </cell>
        </row>
        <row r="64">
          <cell r="C64" t="str">
            <v>65.025.665-4</v>
          </cell>
          <cell r="D64" t="str">
            <v xml:space="preserve">CENTRO CONJUNTO POLINESICO KAHUIRA </v>
          </cell>
          <cell r="E64">
            <v>2015</v>
          </cell>
          <cell r="F64" t="str">
            <v>24 01 001</v>
          </cell>
          <cell r="G64" t="str">
            <v>3°</v>
          </cell>
          <cell r="H64">
            <v>3</v>
          </cell>
          <cell r="I64" t="str">
            <v xml:space="preserve">CARIQUIMA,  SABIDURIA Y TRADICIÓN </v>
          </cell>
          <cell r="J64" t="str">
            <v xml:space="preserve">NO CUMPLE </v>
          </cell>
        </row>
        <row r="65">
          <cell r="C65" t="str">
            <v>65.004.557-2</v>
          </cell>
          <cell r="D65" t="str">
            <v xml:space="preserve">CENTRO CULTURAL Y SOCIAL  APOYO ADULTO MAYOR </v>
          </cell>
          <cell r="E65">
            <v>2015</v>
          </cell>
          <cell r="F65" t="str">
            <v>24 01 001</v>
          </cell>
          <cell r="G65" t="str">
            <v>3°</v>
          </cell>
          <cell r="H65">
            <v>20</v>
          </cell>
          <cell r="I65" t="str">
            <v>TARAPACÁ EN LA VOZ DEL POETA</v>
          </cell>
          <cell r="J65" t="str">
            <v xml:space="preserve">NO CUMPLE </v>
          </cell>
        </row>
        <row r="66">
          <cell r="C66" t="str">
            <v>65.036.646-8</v>
          </cell>
          <cell r="D66" t="str">
            <v>CENTRO DE CULTURA Y SOCIAL EXCALIBUR</v>
          </cell>
          <cell r="E66">
            <v>2015</v>
          </cell>
          <cell r="F66" t="str">
            <v>24 01 001</v>
          </cell>
          <cell r="G66" t="str">
            <v>3°</v>
          </cell>
          <cell r="H66">
            <v>44</v>
          </cell>
          <cell r="I66" t="str">
            <v>EL FOLCLORE EN ANTIGUO MUNDO</v>
          </cell>
          <cell r="J66" t="str">
            <v xml:space="preserve">NO CUMPLE </v>
          </cell>
        </row>
        <row r="67">
          <cell r="C67" t="str">
            <v>65.461.940-9</v>
          </cell>
          <cell r="D67" t="str">
            <v>CENTRO GENERAL DE APODERADOS JARDÍN INFANTIL ARTURO PRAT</v>
          </cell>
          <cell r="E67">
            <v>2015</v>
          </cell>
          <cell r="F67" t="str">
            <v>24 01 001</v>
          </cell>
          <cell r="G67" t="str">
            <v>3°</v>
          </cell>
          <cell r="H67">
            <v>22</v>
          </cell>
          <cell r="I67" t="str">
            <v>IMPLEMENTACIÓN DIDÁCTICA CON PERTINENCIA INTERCULTURAL PARA LA ENSEÑANZA DE LA LENGUA Y CULTURA INDÍGENA AYMARA</v>
          </cell>
          <cell r="J67" t="str">
            <v xml:space="preserve">NO CUMPLE </v>
          </cell>
        </row>
        <row r="68">
          <cell r="C68" t="str">
            <v>65.461.940-9</v>
          </cell>
          <cell r="D68" t="str">
            <v>CENTRO GENERAL DE APODERADOS JARDÍN INFANTIL ARTURO PRAT</v>
          </cell>
          <cell r="E68">
            <v>2015</v>
          </cell>
          <cell r="F68" t="str">
            <v>24 01 001</v>
          </cell>
          <cell r="G68" t="str">
            <v>3°</v>
          </cell>
          <cell r="H68">
            <v>24</v>
          </cell>
          <cell r="I68" t="str">
            <v>TALLER DE TEJIDO ANDINO AYMARA</v>
          </cell>
          <cell r="J68" t="str">
            <v xml:space="preserve">NO CUMPLE </v>
          </cell>
        </row>
        <row r="69">
          <cell r="C69" t="str">
            <v>65.055.202-4</v>
          </cell>
          <cell r="D69" t="str">
            <v>CENTRO SOCIAL CULTURAL DEPORTIVO BARRIO EL MORRO</v>
          </cell>
          <cell r="E69">
            <v>2015</v>
          </cell>
          <cell r="F69" t="str">
            <v>24 01 001</v>
          </cell>
          <cell r="G69" t="str">
            <v>3°</v>
          </cell>
          <cell r="H69">
            <v>43</v>
          </cell>
          <cell r="I69" t="str">
            <v>FESTIVAL INTERNACIONAL DE MÚSICA TARAPACÁ</v>
          </cell>
          <cell r="J69" t="str">
            <v xml:space="preserve">NO CUMPLE </v>
          </cell>
        </row>
        <row r="70">
          <cell r="C70" t="str">
            <v>65.735.540-2</v>
          </cell>
          <cell r="D70" t="str">
            <v>CENTRO SOCIAL Y CULTURAL REGIONAL DE LAS ARTES IQUIQUE</v>
          </cell>
          <cell r="E70">
            <v>2015</v>
          </cell>
          <cell r="F70" t="str">
            <v>24 01 001</v>
          </cell>
          <cell r="G70" t="str">
            <v>3°</v>
          </cell>
          <cell r="H70">
            <v>26</v>
          </cell>
          <cell r="I70" t="str">
            <v>BALLET LA NOCHE DE WALPURGIS EN EL CENTRO CULTURAL DE ALTO HOSPICIO</v>
          </cell>
          <cell r="J70" t="str">
            <v xml:space="preserve">NO CUMPLE </v>
          </cell>
        </row>
        <row r="71">
          <cell r="C71" t="str">
            <v>65.735.540-2</v>
          </cell>
          <cell r="D71" t="str">
            <v>CENTRO SOCIAL Y CULTURAL REGIONAL DE LAS ARTES IQUIQUE</v>
          </cell>
          <cell r="E71">
            <v>2015</v>
          </cell>
          <cell r="F71" t="str">
            <v>24 01 001</v>
          </cell>
          <cell r="G71" t="str">
            <v>3°</v>
          </cell>
          <cell r="H71">
            <v>27</v>
          </cell>
          <cell r="I71" t="str">
            <v>PROGRAMA DE FORMACIÓN EN DANZA CLÁSICA PARA VARONES 2015</v>
          </cell>
          <cell r="J71" t="str">
            <v xml:space="preserve">NO CUMPLE </v>
          </cell>
        </row>
        <row r="72">
          <cell r="C72" t="str">
            <v>65.073.176-K</v>
          </cell>
          <cell r="D72" t="str">
            <v>CLUB SOCIAL Y DEPORTIVO NOMADESERT</v>
          </cell>
          <cell r="E72">
            <v>2015</v>
          </cell>
          <cell r="F72" t="str">
            <v>24 01 001</v>
          </cell>
          <cell r="G72" t="str">
            <v>3°</v>
          </cell>
          <cell r="H72">
            <v>28</v>
          </cell>
          <cell r="I72" t="str">
            <v>IQUIQUE EN COLORES, 1a RESIDENCIA ARTÍSTICA INTERNACIONAL DE GRAFFITI Y MURALÍSMO EN IQUIQUE</v>
          </cell>
          <cell r="J72" t="str">
            <v xml:space="preserve">NO CUMPLE </v>
          </cell>
        </row>
        <row r="73">
          <cell r="C73" t="str">
            <v>65.618.060-9</v>
          </cell>
          <cell r="D73" t="str">
            <v>COMPAÑÍA DE TEATRO PROFESIONAL  ANTIFAZ</v>
          </cell>
          <cell r="E73">
            <v>2015</v>
          </cell>
          <cell r="F73" t="str">
            <v>24 01 001</v>
          </cell>
          <cell r="G73" t="str">
            <v>3°</v>
          </cell>
          <cell r="H73">
            <v>14</v>
          </cell>
          <cell r="I73" t="str">
            <v xml:space="preserve">EL PALERO: EL HALLAZGO DE LA FOSA DE PISAGUA </v>
          </cell>
          <cell r="J73" t="str">
            <v xml:space="preserve">NO CUMPLE </v>
          </cell>
        </row>
        <row r="74">
          <cell r="C74" t="str">
            <v>65.088.622-4</v>
          </cell>
          <cell r="D74" t="str">
            <v>CONJUNTO FOLKLÓRICO UNIVERSITARIO COFUNAP</v>
          </cell>
          <cell r="E74">
            <v>2015</v>
          </cell>
          <cell r="F74" t="str">
            <v>24 01 001</v>
          </cell>
          <cell r="G74" t="str">
            <v>3°</v>
          </cell>
          <cell r="H74">
            <v>9</v>
          </cell>
          <cell r="I74" t="str">
            <v>GIRA ANIVERSARIO COFUNAP, 30 AÑOS DIFUNDIENDO LA DANZA Y LA MÚSICA TRADICIONAL DE CHILE, PARA VALORAR Y REAFIRMAR NUESTRA IDENTIDAD CULTURAL</v>
          </cell>
          <cell r="J74" t="str">
            <v xml:space="preserve">NO CUMPLE </v>
          </cell>
        </row>
        <row r="75">
          <cell r="C75" t="str">
            <v>65.088.622-4</v>
          </cell>
          <cell r="D75" t="str">
            <v>CONUNTO FOLCLÓRICO UNIVERSITARIO COFUNAP</v>
          </cell>
          <cell r="E75">
            <v>2015</v>
          </cell>
          <cell r="F75" t="str">
            <v>24 01 001</v>
          </cell>
          <cell r="G75" t="str">
            <v>3°</v>
          </cell>
          <cell r="H75">
            <v>10</v>
          </cell>
          <cell r="I75" t="str">
            <v>FORMACIÓN MUSICAL E INSTRUMENTAL DE NUEVOS JÓVENES  PARA DIFUNDIR LA  MÚSICA  FOLCLÓRICA REGIONAL Y NACIONAL RECOPILADA  POR EL CONJNTO FOLCLÓRICO DE LA UNIVERIDAD  ARTURO PRAT</v>
          </cell>
          <cell r="J75" t="str">
            <v xml:space="preserve">NO CUMPLE </v>
          </cell>
        </row>
        <row r="76">
          <cell r="C76" t="str">
            <v>65.341.750-0</v>
          </cell>
          <cell r="D76" t="str">
            <v>GRUPO FOLCLÓRICO ADULTO MAYOR "VIVENCIAS NORTINAS"</v>
          </cell>
          <cell r="E76">
            <v>2015</v>
          </cell>
          <cell r="F76" t="str">
            <v>24 01 001</v>
          </cell>
          <cell r="G76" t="str">
            <v>3°</v>
          </cell>
          <cell r="H76">
            <v>40</v>
          </cell>
          <cell r="I76" t="str">
            <v>FORTALECER LAS RAICES AYMARAS DIFUNDIENDO NUESTRA IDENTIDAD REGIONAL</v>
          </cell>
          <cell r="J76" t="str">
            <v xml:space="preserve">NO CUMPLE </v>
          </cell>
        </row>
        <row r="77">
          <cell r="C77" t="str">
            <v>65.073.436-K</v>
          </cell>
          <cell r="D77" t="str">
            <v>ONG LA IGLESIA DE LA CALLE</v>
          </cell>
          <cell r="E77">
            <v>2015</v>
          </cell>
          <cell r="F77" t="str">
            <v>24 01 001</v>
          </cell>
          <cell r="G77" t="str">
            <v>3°</v>
          </cell>
          <cell r="H77">
            <v>31</v>
          </cell>
          <cell r="I77" t="str">
            <v>RECUERDOS Y AÑORANZAS DE NUESTRA TIERRA</v>
          </cell>
          <cell r="J77" t="str">
            <v xml:space="preserve">NO CUMPLE </v>
          </cell>
        </row>
        <row r="78">
          <cell r="C78" t="str">
            <v>65.074.293-1</v>
          </cell>
          <cell r="D78" t="str">
            <v>ORGANIZACIÓN NO GUBERNAMENTAL (ONG) DE DESARROLLO ENEVISIÓN</v>
          </cell>
          <cell r="E78">
            <v>2015</v>
          </cell>
          <cell r="F78" t="str">
            <v>24 01 001</v>
          </cell>
          <cell r="G78" t="str">
            <v>3°</v>
          </cell>
          <cell r="H78">
            <v>38</v>
          </cell>
          <cell r="I78" t="str">
            <v>PRIMER TALLER CULTURAL "TEJIENDO NUESTRA HISTORIA"</v>
          </cell>
          <cell r="J78" t="str">
            <v xml:space="preserve">NO CUMPLE </v>
          </cell>
        </row>
        <row r="79">
          <cell r="C79" t="str">
            <v>65.013.076-6</v>
          </cell>
          <cell r="D79" t="str">
            <v>TEMPLO EVANGELICO MISIONERO</v>
          </cell>
          <cell r="E79">
            <v>2015</v>
          </cell>
          <cell r="F79" t="str">
            <v>24 01 001</v>
          </cell>
          <cell r="G79" t="str">
            <v>3°</v>
          </cell>
          <cell r="H79">
            <v>15</v>
          </cell>
          <cell r="I79" t="str">
            <v>MUSICALIZANDO EL ESPIRITU DE LA REGIÓN  A TRAVÉS DEL DESARROLLO ARTÍSTICO Y CULTURAL DE NUESTRO TEMPLO</v>
          </cell>
          <cell r="J79" t="str">
            <v xml:space="preserve">NO CUMPLE </v>
          </cell>
        </row>
        <row r="80">
          <cell r="C80" t="str">
            <v>65.322.460-5</v>
          </cell>
          <cell r="D80" t="str">
            <v>SOCIEDAD RELIGIOSA BAILE PIELES ROJAS  CRUZ DE MAYO DE HUARASIÑA</v>
          </cell>
          <cell r="E80">
            <v>2015</v>
          </cell>
          <cell r="F80" t="str">
            <v>24 01 001</v>
          </cell>
          <cell r="G80" t="str">
            <v>3°</v>
          </cell>
          <cell r="H80">
            <v>1</v>
          </cell>
          <cell r="I80" t="str">
            <v>FORTALECIMIENTO E INTEGRACION DE LAS ANTIGUAS Y NUEVAS GENERACIONES DE BAILES PIELES ROJAS DE LA COMUNIDAD DE HUARASIÑA</v>
          </cell>
          <cell r="J80" t="str">
            <v xml:space="preserve">NO CUMPLE </v>
          </cell>
        </row>
        <row r="81">
          <cell r="C81" t="str">
            <v>65.069.442-2</v>
          </cell>
          <cell r="D81" t="str">
            <v>ASOC. INDÍGENA AYMARA SUMA JUIRA DE CARIQUIMA</v>
          </cell>
          <cell r="E81">
            <v>2015</v>
          </cell>
          <cell r="F81" t="str">
            <v>24 01 001</v>
          </cell>
          <cell r="G81" t="str">
            <v>3°</v>
          </cell>
          <cell r="H81">
            <v>2</v>
          </cell>
          <cell r="I81" t="str">
            <v>FESTIVAL ANDINO DE COLCHANE</v>
          </cell>
          <cell r="J81" t="str">
            <v xml:space="preserve">NO CUMPLE </v>
          </cell>
        </row>
        <row r="82">
          <cell r="C82" t="str">
            <v>65.020.102-7</v>
          </cell>
          <cell r="D82" t="str">
            <v>ASOCIACION INDIGENA DE MATILLA YATIÑ UTA</v>
          </cell>
          <cell r="E82">
            <v>2015</v>
          </cell>
          <cell r="F82" t="str">
            <v>24 01 001</v>
          </cell>
          <cell r="G82" t="str">
            <v>3°</v>
          </cell>
          <cell r="H82">
            <v>5</v>
          </cell>
          <cell r="I82" t="str">
            <v xml:space="preserve">ABRIENDO CAMINOS </v>
          </cell>
          <cell r="J82" t="str">
            <v xml:space="preserve">NO CUMPLE </v>
          </cell>
        </row>
        <row r="83">
          <cell r="C83" t="str">
            <v>65.497.430-6</v>
          </cell>
          <cell r="D83" t="str">
            <v xml:space="preserve">CENTRO SOCIAL Y CULTURAL PRIMERA DIABLADA RELIGIOSA  SAN LORENZO DE HUARASIÑA </v>
          </cell>
          <cell r="E83">
            <v>2015</v>
          </cell>
          <cell r="F83" t="str">
            <v>24 01 001</v>
          </cell>
          <cell r="G83" t="str">
            <v>3°</v>
          </cell>
          <cell r="H83">
            <v>17</v>
          </cell>
          <cell r="I83" t="str">
            <v>VALORANDO LA EXPRESION RELIGIOSA CLTURAL DE LA FESTIVIDAD DE SAN LORENZO DE HUARASIÑA</v>
          </cell>
          <cell r="J83" t="str">
            <v xml:space="preserve">NO CUMPLE </v>
          </cell>
        </row>
        <row r="84">
          <cell r="C84" t="str">
            <v>75.964.230-9</v>
          </cell>
          <cell r="D84" t="str">
            <v>JUNTA DE VECINOS N°9 HUERTOS FAMILIARES</v>
          </cell>
          <cell r="E84">
            <v>2015</v>
          </cell>
          <cell r="F84" t="str">
            <v>24 01 001</v>
          </cell>
          <cell r="G84" t="str">
            <v>3°</v>
          </cell>
          <cell r="H84">
            <v>25</v>
          </cell>
          <cell r="I84" t="str">
            <v>II FESTIVAL TAMARUGAL CANTA</v>
          </cell>
          <cell r="J84" t="str">
            <v xml:space="preserve">NO CUMPLE </v>
          </cell>
        </row>
        <row r="85">
          <cell r="C85" t="str">
            <v>75.579.400-7</v>
          </cell>
          <cell r="D85" t="str">
            <v>CORPORACIÓN MUSEO DEL SALITRE</v>
          </cell>
          <cell r="E85">
            <v>2015</v>
          </cell>
          <cell r="F85" t="str">
            <v>24 01 001</v>
          </cell>
          <cell r="G85" t="str">
            <v>3°</v>
          </cell>
          <cell r="H85">
            <v>45</v>
          </cell>
          <cell r="I85" t="str">
            <v>CELEBRACIÓN DÉCIMO ANIVERSARIO DE LA INSCRIPCIÓN POR UNESCO DE LAS OFICINAS SALITRERAS HUMBERSTONE Y SANTA LAURA COMO PATRIMONIO DE LA HUMANIDAD.</v>
          </cell>
          <cell r="J85" t="str">
            <v xml:space="preserve">NO CUMPLE </v>
          </cell>
        </row>
        <row r="86">
          <cell r="C86" t="str">
            <v>65.402.520-7</v>
          </cell>
          <cell r="D86" t="str">
            <v>CLUB DEPORTIVO CARAMUCHO</v>
          </cell>
          <cell r="E86">
            <v>2015</v>
          </cell>
          <cell r="F86" t="str">
            <v>24 01 003</v>
          </cell>
          <cell r="G86" t="str">
            <v>1°</v>
          </cell>
          <cell r="H86">
            <v>5</v>
          </cell>
          <cell r="I86" t="str">
            <v>ESCUELA FORMATIVA DE NATACIÓN CON ALETAS EN PISCINA</v>
          </cell>
          <cell r="J86" t="str">
            <v>NO CUMPLE</v>
          </cell>
        </row>
        <row r="87">
          <cell r="C87" t="str">
            <v>65.402.520-7</v>
          </cell>
          <cell r="D87" t="str">
            <v>CLUB DEPORTIVO CARAMUCHO</v>
          </cell>
          <cell r="E87">
            <v>2015</v>
          </cell>
          <cell r="F87" t="str">
            <v>24 01 003</v>
          </cell>
          <cell r="G87" t="str">
            <v>1°</v>
          </cell>
          <cell r="H87">
            <v>6</v>
          </cell>
          <cell r="I87" t="str">
            <v>CURSO DE INICIATIVA EN FOTOGRAFÍA DIGITAL SUBMARINA CON BUCEO APNEA PARA DEPORTISTAS - POBLADORES DE LA CALETA CARAMUCHO</v>
          </cell>
          <cell r="J87" t="str">
            <v>NO CUMPLE</v>
          </cell>
        </row>
        <row r="88">
          <cell r="C88" t="str">
            <v>56.077.080-4</v>
          </cell>
          <cell r="D88" t="str">
            <v>CLUB DEPORTIVO SOCIAL CAUPOLICÁN</v>
          </cell>
          <cell r="E88">
            <v>2015</v>
          </cell>
          <cell r="F88" t="str">
            <v>24 01 003</v>
          </cell>
          <cell r="G88" t="str">
            <v>1°</v>
          </cell>
          <cell r="H88">
            <v>37</v>
          </cell>
          <cell r="I88" t="str">
            <v>ACTIVIDAD RECREACIONAL DEPORTIVA PARA EL CLUB DEPORTIVO CAUPOLICÁN</v>
          </cell>
          <cell r="J88" t="str">
            <v>NO APLICA</v>
          </cell>
        </row>
        <row r="89">
          <cell r="C89" t="str">
            <v>65.775.050-6</v>
          </cell>
          <cell r="D89" t="str">
            <v>CLUB DE MOTOCROSS GACOP</v>
          </cell>
          <cell r="E89">
            <v>2015</v>
          </cell>
          <cell r="F89" t="str">
            <v>24 01 003</v>
          </cell>
          <cell r="G89" t="str">
            <v>1°</v>
          </cell>
          <cell r="H89">
            <v>10</v>
          </cell>
          <cell r="I89" t="str">
            <v>NACHO CORNEJO RALLY DAKAR 2016 ASISTENCIA</v>
          </cell>
          <cell r="J89" t="str">
            <v>NO CUMPLE</v>
          </cell>
        </row>
        <row r="90">
          <cell r="C90" t="str">
            <v>71.512.100-k</v>
          </cell>
          <cell r="D90" t="str">
            <v>CLUB DEPORTIVO MAGISTERIO IQUIQUE</v>
          </cell>
          <cell r="E90">
            <v>2015</v>
          </cell>
          <cell r="F90" t="str">
            <v>24 01 003</v>
          </cell>
          <cell r="G90" t="str">
            <v>1°</v>
          </cell>
          <cell r="H90">
            <v>49</v>
          </cell>
          <cell r="I90" t="str">
            <v>POTENCIANDO LA ACTIVIDAD FÍSICA JUNTO AL DEPORTE, MEJORAMOS LA SALUD Y CALIDAD DE VIDA EN ADULTOS Y TERCERA EDAD</v>
          </cell>
          <cell r="J90" t="str">
            <v>NO CUMPLE</v>
          </cell>
        </row>
        <row r="91">
          <cell r="C91" t="str">
            <v>65.466.890-6</v>
          </cell>
          <cell r="D91" t="str">
            <v>JUNTA DE VECINOS 16 DE DICIEMBRE</v>
          </cell>
          <cell r="E91">
            <v>2015</v>
          </cell>
          <cell r="F91" t="str">
            <v>24 01 003</v>
          </cell>
          <cell r="G91" t="str">
            <v>1°</v>
          </cell>
          <cell r="H91">
            <v>105</v>
          </cell>
          <cell r="I91" t="str">
            <v>DEPORTE PARA JUNTAS DE VECINOS</v>
          </cell>
          <cell r="J91" t="str">
            <v>NO CUMPLE</v>
          </cell>
        </row>
        <row r="92">
          <cell r="C92" t="str">
            <v>65.000.494-9</v>
          </cell>
          <cell r="D92" t="str">
            <v>CLUB DE ADULTO MAYOR FLOR DEL VALLE DE HUAVIÑA</v>
          </cell>
          <cell r="E92">
            <v>2015</v>
          </cell>
          <cell r="F92" t="str">
            <v>24 01 003</v>
          </cell>
          <cell r="G92" t="str">
            <v>1°</v>
          </cell>
          <cell r="H92">
            <v>39</v>
          </cell>
          <cell r="I92" t="str">
            <v>CAMPEONATO DE ACTIVIDADES RECREATIVAS, JUEGOS DE SALÓN Y DISTENCIÓN SOCIAL EN EL PUEBLO DE HUAVIÑA EN EL CLUB DE ADULTOS MAYORES FLOR DEL VALLE</v>
          </cell>
          <cell r="J92" t="str">
            <v>NO CUMPLE</v>
          </cell>
        </row>
        <row r="93">
          <cell r="C93" t="str">
            <v>71.768.600-4</v>
          </cell>
          <cell r="D93" t="str">
            <v>CORPORACIÓN CULTURAL NUEVA ACRÓPOLIS</v>
          </cell>
          <cell r="E93">
            <v>2015</v>
          </cell>
          <cell r="F93" t="str">
            <v>24 01 003</v>
          </cell>
          <cell r="G93" t="str">
            <v>1°</v>
          </cell>
          <cell r="H93">
            <v>93</v>
          </cell>
          <cell r="I93" t="str">
            <v>EQUILIBRA TU VIDA FAMILIAR CON TAI CHI</v>
          </cell>
          <cell r="J93" t="str">
            <v>NO CUMPLE</v>
          </cell>
        </row>
        <row r="94">
          <cell r="C94" t="str">
            <v>65.063.564-7</v>
          </cell>
          <cell r="D94" t="str">
            <v>CLUB DEPORTIVO TOP ONE</v>
          </cell>
          <cell r="E94">
            <v>2015</v>
          </cell>
          <cell r="F94" t="str">
            <v>24 01 003</v>
          </cell>
          <cell r="G94" t="str">
            <v>1°</v>
          </cell>
          <cell r="H94">
            <v>7</v>
          </cell>
          <cell r="I94" t="str">
            <v>ESCUELA DE TENIS PARA JÓVENES CON DISCAPACIDAD INTELECTUAL</v>
          </cell>
          <cell r="J94" t="str">
            <v>NO CUMPLE</v>
          </cell>
        </row>
        <row r="95">
          <cell r="C95" t="str">
            <v>65.050.649-9</v>
          </cell>
          <cell r="D95" t="str">
            <v>CLUB DEPORTIVO SAN LORENZO</v>
          </cell>
          <cell r="E95">
            <v>2015</v>
          </cell>
          <cell r="F95" t="str">
            <v>24 01 003</v>
          </cell>
          <cell r="G95" t="str">
            <v>1°</v>
          </cell>
          <cell r="H95">
            <v>3</v>
          </cell>
          <cell r="I95" t="str">
            <v>POTENCIAR LA PRÁCTICA DEL FÚTBOL EN JÓVENES Y NIÑOS DE LA POBLACIÓN GABRIELA MISTRAL DE IQUIQUE</v>
          </cell>
          <cell r="J95" t="str">
            <v>NO CUMPLE</v>
          </cell>
        </row>
        <row r="96">
          <cell r="C96" t="str">
            <v>65.642.870-8</v>
          </cell>
          <cell r="D96" t="str">
            <v>JUNTA DE VECINOS N° 44 GÓMEZ CARREÑO</v>
          </cell>
          <cell r="E96">
            <v>2015</v>
          </cell>
          <cell r="F96" t="str">
            <v>24 01 003</v>
          </cell>
          <cell r="G96" t="str">
            <v>1°</v>
          </cell>
          <cell r="H96">
            <v>56</v>
          </cell>
          <cell r="I96" t="str">
            <v>REVIVIENDO EL BOXEO EN LA JUNTA DE VECINOS ALMIRANTE GÓMEZ CARREÑO, TALLERES EDUCATIVOS Y PRÁCTICOS PARA JÓVENES JUNTO A EDUARDO MARAVILLA PRIETO</v>
          </cell>
          <cell r="J96" t="str">
            <v>NO CUMPLE</v>
          </cell>
        </row>
        <row r="97">
          <cell r="C97" t="str">
            <v>74.357.900-3</v>
          </cell>
          <cell r="D97" t="str">
            <v>CLUB DEPORTIVO ESTRELLA DE CHILE</v>
          </cell>
          <cell r="E97">
            <v>2015</v>
          </cell>
          <cell r="F97" t="str">
            <v>24 01 003</v>
          </cell>
          <cell r="G97" t="str">
            <v>1°</v>
          </cell>
          <cell r="H97">
            <v>87</v>
          </cell>
          <cell r="I97" t="str">
            <v xml:space="preserve">ESCUELA DE FORMACIÓN DEPORTIVA </v>
          </cell>
          <cell r="J97" t="str">
            <v>NO CUMPLE</v>
          </cell>
        </row>
        <row r="98">
          <cell r="C98" t="str">
            <v>71.036.500-8</v>
          </cell>
          <cell r="D98" t="str">
            <v>SINDICATO DE TRABAJADORES PORTUARIOS TRANSITORIO N°2 DEL PUERTO DE IQUIQUE</v>
          </cell>
          <cell r="E98">
            <v>2015</v>
          </cell>
          <cell r="F98" t="str">
            <v>24 01 003</v>
          </cell>
          <cell r="G98" t="str">
            <v>1°</v>
          </cell>
          <cell r="H98">
            <v>136</v>
          </cell>
          <cell r="I98" t="str">
            <v>INCENTIVO E IMPLEMENTACIÓN A LA ACTIVIDAD FÍSICA LABORAL DE LOS TRABAJADORES PORTUARIOS ELIJEN VIVIR SANO 2015</v>
          </cell>
          <cell r="J98" t="str">
            <v>NO CUMPLE</v>
          </cell>
        </row>
        <row r="99">
          <cell r="C99" t="str">
            <v xml:space="preserve"> 65.012.609-2</v>
          </cell>
          <cell r="D99" t="str">
            <v>CLUB DEPORTIVO PEDRO PALLERES CABEZAS</v>
          </cell>
          <cell r="E99">
            <v>2015</v>
          </cell>
          <cell r="F99" t="str">
            <v>24 01 003</v>
          </cell>
          <cell r="G99" t="str">
            <v>1°</v>
          </cell>
          <cell r="H99">
            <v>47</v>
          </cell>
          <cell r="I99" t="str">
            <v>PARTICIPACIÓN EN CAMPEONATO DE FÚTBOL INTER-REGIONAL "COPA DE LA AMISTAD 2016 REGIÓN DE COQUIMBO"</v>
          </cell>
          <cell r="J99" t="str">
            <v>NO CUMPLE</v>
          </cell>
        </row>
        <row r="100">
          <cell r="C100" t="str">
            <v>74.408.100-9</v>
          </cell>
          <cell r="D100" t="str">
            <v>JUNTA DE VECINOS NUEVO IQUIQUE</v>
          </cell>
          <cell r="E100">
            <v>2015</v>
          </cell>
          <cell r="F100" t="str">
            <v>24 01 003</v>
          </cell>
          <cell r="G100" t="str">
            <v>1°</v>
          </cell>
          <cell r="H100">
            <v>118</v>
          </cell>
          <cell r="I100" t="str">
            <v>TALLERES DE BABY FÚTBOL PARA ALTO HOSPICIO</v>
          </cell>
          <cell r="J100" t="str">
            <v>NO CUMPLE</v>
          </cell>
        </row>
        <row r="101">
          <cell r="C101" t="str">
            <v>65.010.778-0</v>
          </cell>
          <cell r="D101" t="str">
            <v>CLUB DEPORTIVO SOCIAL DEVOTOS DE SIPIZA</v>
          </cell>
          <cell r="E101">
            <v>2015</v>
          </cell>
          <cell r="F101" t="str">
            <v>24 01 003</v>
          </cell>
          <cell r="G101" t="str">
            <v>1°</v>
          </cell>
          <cell r="H101">
            <v>109</v>
          </cell>
          <cell r="I101" t="str">
            <v>IMPLEMENTOS DEPORTIVOS PARA DAMAS Y VARONES AYMARAS</v>
          </cell>
          <cell r="J101" t="str">
            <v>NO CUMPLE</v>
          </cell>
        </row>
        <row r="102">
          <cell r="C102" t="str">
            <v>65.067.921-0</v>
          </cell>
          <cell r="D102" t="str">
            <v>JUNTA DE VECINOS JANEQUEO LALONCO INVENCIBLE</v>
          </cell>
          <cell r="E102">
            <v>2015</v>
          </cell>
          <cell r="F102" t="str">
            <v>24 01 003</v>
          </cell>
          <cell r="G102" t="str">
            <v>1°</v>
          </cell>
          <cell r="H102">
            <v>119</v>
          </cell>
          <cell r="I102" t="str">
            <v>CHEERLADERS DEPORTE RECREATIVO Y COMUNITARIO</v>
          </cell>
          <cell r="J102" t="str">
            <v>NO CUMPLE</v>
          </cell>
        </row>
        <row r="103">
          <cell r="C103" t="str">
            <v>72.601.900-2</v>
          </cell>
          <cell r="D103" t="str">
            <v>JUNTA DE VECINOS LIBERTAD</v>
          </cell>
          <cell r="E103">
            <v>2015</v>
          </cell>
          <cell r="F103" t="str">
            <v>24 01 003</v>
          </cell>
          <cell r="G103" t="str">
            <v>1°</v>
          </cell>
          <cell r="H103">
            <v>115</v>
          </cell>
          <cell r="I103" t="str">
            <v>ENTRENAMIENTO Y FORMACIÓN EN LA TÉCNICA DEL JUDO</v>
          </cell>
          <cell r="J103" t="str">
            <v>NO CUMPLE</v>
          </cell>
        </row>
        <row r="104">
          <cell r="C104" t="str">
            <v>65.775.050-6</v>
          </cell>
          <cell r="D104" t="str">
            <v>CLUB DE MOTOCROSS GACOP</v>
          </cell>
          <cell r="E104">
            <v>2015</v>
          </cell>
          <cell r="F104" t="str">
            <v>24 01 003</v>
          </cell>
          <cell r="G104" t="str">
            <v>1°</v>
          </cell>
          <cell r="H104">
            <v>11</v>
          </cell>
          <cell r="I104" t="str">
            <v>YIYO ILLANES IMPLEMENTACIÓN DEPORTIVA</v>
          </cell>
          <cell r="J104" t="str">
            <v>NO CUMPLE</v>
          </cell>
        </row>
        <row r="105">
          <cell r="C105" t="str">
            <v>65.074.579-5</v>
          </cell>
          <cell r="D105" t="str">
            <v>CLUB DE ADULTO MAYOR SUEÑOS DORADOS DE ALMAS JÓVENES</v>
          </cell>
          <cell r="E105">
            <v>2015</v>
          </cell>
          <cell r="F105" t="str">
            <v>24 01 003</v>
          </cell>
          <cell r="G105" t="str">
            <v>1°</v>
          </cell>
          <cell r="H105">
            <v>150</v>
          </cell>
          <cell r="I105" t="str">
            <v>POTENCIANDO LA ACTIVIDAD FÍSICA EN EL ADULTO MAYOR DE LA COMUNA DE POZO ALMONTE A TRAVÉS DEL BAILE ENTRETENIDO</v>
          </cell>
          <cell r="J105" t="str">
            <v>NO CUMPLE</v>
          </cell>
        </row>
        <row r="106">
          <cell r="C106" t="str">
            <v>65.030.919-7</v>
          </cell>
          <cell r="D106" t="str">
            <v>CLUB CENTRO DE PADRES Y APODERADOS SALA CUNA Y JARDÍN INFANTIL INTI PHAXSI</v>
          </cell>
          <cell r="E106">
            <v>2015</v>
          </cell>
          <cell r="F106" t="str">
            <v>24 01 003</v>
          </cell>
          <cell r="G106" t="str">
            <v>1°</v>
          </cell>
          <cell r="H106">
            <v>9</v>
          </cell>
          <cell r="I106" t="str">
            <v>ACTÍVATE Y ELIJE VIVIR SANO</v>
          </cell>
          <cell r="J106" t="str">
            <v>NO CUMPLE</v>
          </cell>
        </row>
        <row r="107">
          <cell r="C107" t="str">
            <v>65.037.719-2</v>
          </cell>
          <cell r="D107" t="str">
            <v>CENTRO CULTURAL Y SOCIAL DE EX FUTBOLISTAS PROFESIONALES CLUB DEPORTES IQUIQUE</v>
          </cell>
          <cell r="E107">
            <v>2015</v>
          </cell>
          <cell r="F107" t="str">
            <v>24 01 003</v>
          </cell>
          <cell r="G107" t="str">
            <v>1°</v>
          </cell>
          <cell r="H107">
            <v>100</v>
          </cell>
          <cell r="I107" t="str">
            <v>DEPORTE Y REINSERCIÓN</v>
          </cell>
          <cell r="J107" t="str">
            <v xml:space="preserve">NO CUMPLE </v>
          </cell>
        </row>
        <row r="108">
          <cell r="C108" t="str">
            <v>65.823.510-9</v>
          </cell>
          <cell r="D108" t="str">
            <v>CLUB ADULTO MAYOR CARMELITA</v>
          </cell>
          <cell r="E108">
            <v>2015</v>
          </cell>
          <cell r="F108" t="str">
            <v>24 01 003</v>
          </cell>
          <cell r="G108" t="str">
            <v>1°</v>
          </cell>
          <cell r="H108">
            <v>139</v>
          </cell>
          <cell r="I108" t="str">
            <v>HABITANDO EL ENTORNO NATURAL DE NUESTRA REGIÓN</v>
          </cell>
          <cell r="J108" t="str">
            <v xml:space="preserve">NO CUMPLE </v>
          </cell>
        </row>
        <row r="109">
          <cell r="C109" t="str">
            <v>65.240.710-2</v>
          </cell>
          <cell r="D109" t="str">
            <v>ASOCIACIÓN DE ACTIVIDADES SUBACUÁTICAS Y NADO CON ALETAS IQUIQUE</v>
          </cell>
          <cell r="E109">
            <v>2015</v>
          </cell>
          <cell r="F109" t="str">
            <v>24 01 003</v>
          </cell>
          <cell r="G109" t="str">
            <v>1°</v>
          </cell>
          <cell r="H109">
            <v>40</v>
          </cell>
          <cell r="I109" t="str">
            <v>CAMPEONATO NACIONAL DE NATACIÓN CON ATLETAS GLORIAS NAVALES</v>
          </cell>
          <cell r="J109" t="str">
            <v xml:space="preserve">NO CUMPLE </v>
          </cell>
        </row>
        <row r="110">
          <cell r="C110" t="str">
            <v>65.830.310-4</v>
          </cell>
          <cell r="D110" t="str">
            <v>ORGANIZACIÓN SOCIAL Y CULTURAL APANDIA</v>
          </cell>
          <cell r="E110">
            <v>2015</v>
          </cell>
          <cell r="F110" t="str">
            <v>24 01 003</v>
          </cell>
          <cell r="G110" t="str">
            <v>1°</v>
          </cell>
          <cell r="H110">
            <v>16</v>
          </cell>
          <cell r="I110" t="str">
            <v>MEJORAR LA ACTIVIDAD FÍSICA COTIDIANA DE LOS NIÑOS DENTRO DEL ESPECTRO AUTISTA A TRAVÉS DE TERAPIA KINESIOLÓGICA</v>
          </cell>
          <cell r="J110" t="str">
            <v>NO CUMPLE</v>
          </cell>
        </row>
        <row r="111">
          <cell r="C111" t="str">
            <v>65.830.310-4</v>
          </cell>
          <cell r="D111" t="str">
            <v>ORGANIZACIÓN SOCIAL Y CULTURAL APANDIA</v>
          </cell>
          <cell r="E111">
            <v>2015</v>
          </cell>
          <cell r="F111" t="str">
            <v>24 01 003</v>
          </cell>
          <cell r="G111" t="str">
            <v>1°</v>
          </cell>
          <cell r="H111">
            <v>17</v>
          </cell>
          <cell r="I111" t="str">
            <v>POTENCIAR LOS BENEFICIOS DE LA ALIMENTACIÓN SALUDABLE A TRAVÉS DE LA DESINTOXICACIÓN LÓNICA EN NIÑOS DENTRO DEL ESPECTRO AUTISTA</v>
          </cell>
          <cell r="J111" t="str">
            <v>NO CUMPLE</v>
          </cell>
        </row>
        <row r="112">
          <cell r="C112" t="str">
            <v>65.032.513-3</v>
          </cell>
          <cell r="D112" t="str">
            <v>CLUB DEPORTIVO FÉNIX IQUIQUE</v>
          </cell>
          <cell r="E112">
            <v>2015</v>
          </cell>
          <cell r="F112" t="str">
            <v>24 01 003</v>
          </cell>
          <cell r="G112" t="str">
            <v>1°</v>
          </cell>
          <cell r="H112">
            <v>160</v>
          </cell>
          <cell r="I112" t="str">
            <v>ESCUELA FORMATIVA DE TIRO CON ARCO "FÉNIX"</v>
          </cell>
          <cell r="J112" t="str">
            <v>NO CUMPLE</v>
          </cell>
        </row>
        <row r="113">
          <cell r="C113" t="str">
            <v>65.273.860-5</v>
          </cell>
          <cell r="D113" t="str">
            <v>CLUB DEPORTIVO Y CULTURAL CODE</v>
          </cell>
          <cell r="E113">
            <v>2015</v>
          </cell>
          <cell r="F113" t="str">
            <v>24 01 003</v>
          </cell>
          <cell r="G113" t="str">
            <v>1°</v>
          </cell>
          <cell r="H113">
            <v>157</v>
          </cell>
          <cell r="I113" t="str">
            <v>ELIZABETH CORTEZ: RENDIMIENTO EN LA HALTEROFILIA</v>
          </cell>
          <cell r="J113" t="str">
            <v xml:space="preserve">NO CUMPLE </v>
          </cell>
        </row>
        <row r="114">
          <cell r="C114" t="str">
            <v>65.041.215-K</v>
          </cell>
          <cell r="D114" t="str">
            <v>CLUB DEPORTIVO MUNICIPAL HUARA</v>
          </cell>
          <cell r="E114">
            <v>2015</v>
          </cell>
          <cell r="F114" t="str">
            <v>24 01 003</v>
          </cell>
          <cell r="G114" t="str">
            <v>1°</v>
          </cell>
          <cell r="H114">
            <v>13</v>
          </cell>
          <cell r="I114" t="str">
            <v>CLÍNICAS POLIDEPORTIVAS EN HUARA Y PISAGUA</v>
          </cell>
          <cell r="J114" t="str">
            <v xml:space="preserve">NO CUMPLE </v>
          </cell>
        </row>
        <row r="115">
          <cell r="C115" t="str">
            <v>65.065.214-2</v>
          </cell>
          <cell r="D115" t="str">
            <v>CLUB COLO COLO IQUIQUE</v>
          </cell>
          <cell r="E115">
            <v>2015</v>
          </cell>
          <cell r="F115" t="str">
            <v>24 01 003</v>
          </cell>
          <cell r="G115" t="str">
            <v>1°</v>
          </cell>
          <cell r="H115">
            <v>140</v>
          </cell>
          <cell r="I115" t="str">
            <v>IQUIQUE SOCCER CUP 2016</v>
          </cell>
          <cell r="J115" t="str">
            <v xml:space="preserve">NO CUMPLE </v>
          </cell>
        </row>
        <row r="116">
          <cell r="C116" t="str">
            <v>65.050.928-5</v>
          </cell>
          <cell r="D116" t="str">
            <v>CLUB DEPORTIVO ACADEMIA DRAGONES ELITE</v>
          </cell>
          <cell r="E116">
            <v>2015</v>
          </cell>
          <cell r="F116" t="str">
            <v>24 01 003</v>
          </cell>
          <cell r="G116" t="str">
            <v>1°</v>
          </cell>
          <cell r="H116">
            <v>95</v>
          </cell>
          <cell r="I116" t="str">
            <v>PROYECTO INTEGRACIÓN DEPORTIVA CHEERLEADERS-DANCE Y LA FAMILIA</v>
          </cell>
          <cell r="J116" t="str">
            <v xml:space="preserve">NO CUMPLE </v>
          </cell>
        </row>
        <row r="117">
          <cell r="C117" t="str">
            <v>65.050.928-5</v>
          </cell>
          <cell r="D117" t="str">
            <v>CLUB DEPORTIVO ACADEMIA DRAGONES ELITE</v>
          </cell>
          <cell r="E117">
            <v>2015</v>
          </cell>
          <cell r="F117" t="str">
            <v>24 01 003</v>
          </cell>
          <cell r="G117" t="str">
            <v>1°</v>
          </cell>
          <cell r="H117">
            <v>94</v>
          </cell>
          <cell r="I117" t="str">
            <v>MUNDIAL DE CHEERLEADERS</v>
          </cell>
          <cell r="J117" t="str">
            <v>NO CUMPLE</v>
          </cell>
        </row>
        <row r="118">
          <cell r="C118" t="str">
            <v>73.126.400-7</v>
          </cell>
          <cell r="D118" t="str">
            <v>ASOCIACIÓN DE JUDO IQUIQUE</v>
          </cell>
          <cell r="E118">
            <v>2015</v>
          </cell>
          <cell r="F118" t="str">
            <v>24 01 003</v>
          </cell>
          <cell r="G118" t="str">
            <v>1°</v>
          </cell>
          <cell r="H118">
            <v>82</v>
          </cell>
          <cell r="I118" t="str">
            <v>PREPARACIÓN DE LOS SELECCIONADOS DE JUDO DE IQUIQUE Y ALTO HOSPICIO PARA LOS JUDEJUT DEL 2016</v>
          </cell>
          <cell r="J118" t="str">
            <v>NO CUMPLE</v>
          </cell>
        </row>
        <row r="119">
          <cell r="C119" t="str">
            <v>65.064.513-8</v>
          </cell>
          <cell r="D119" t="str">
            <v>CLUB ATLÉTICO NACIONAL IQUIQUE</v>
          </cell>
          <cell r="E119">
            <v>2015</v>
          </cell>
          <cell r="F119" t="str">
            <v>24 01 003</v>
          </cell>
          <cell r="G119" t="str">
            <v>1°</v>
          </cell>
          <cell r="H119">
            <v>28</v>
          </cell>
          <cell r="I119" t="str">
            <v>ÁLVARO CORTÉS Y UN SUEÑO OLÍMPICO</v>
          </cell>
          <cell r="J119" t="str">
            <v>NO CUMPLE</v>
          </cell>
        </row>
        <row r="120">
          <cell r="C120" t="str">
            <v>75.957.360-9</v>
          </cell>
          <cell r="D120" t="str">
            <v>AGRUPACIÓN DE CIEGOS DOMINGO OYANEDEL VARAS</v>
          </cell>
          <cell r="E120">
            <v>2015</v>
          </cell>
          <cell r="F120" t="str">
            <v>24 01 003</v>
          </cell>
          <cell r="G120" t="str">
            <v>1°</v>
          </cell>
          <cell r="H120">
            <v>151</v>
          </cell>
          <cell r="I120" t="str">
            <v>DIFUSIÓN Y CAPACITACIÓN DE DEPORTES PARALÍMPICOS PARA PERSONAS CON DISCAPACIDAD VISUAL</v>
          </cell>
          <cell r="J120" t="str">
            <v xml:space="preserve">NO CUMPLE </v>
          </cell>
        </row>
        <row r="121">
          <cell r="C121" t="str">
            <v>65.078.669-6</v>
          </cell>
          <cell r="D121" t="str">
            <v>CENTRO SOCIAL CULTURAL DEPORTIVO ECOS DEL SALITRE</v>
          </cell>
          <cell r="E121">
            <v>2015</v>
          </cell>
          <cell r="F121" t="str">
            <v>24 01 003</v>
          </cell>
          <cell r="G121" t="str">
            <v>1°</v>
          </cell>
          <cell r="H121">
            <v>155</v>
          </cell>
          <cell r="I121" t="str">
            <v>DIFUSIÓN Y CAPACITACIÓN DEL DEPORTE FÚTBOL CALLE</v>
          </cell>
          <cell r="J121" t="str">
            <v xml:space="preserve">NO CUMPLE </v>
          </cell>
        </row>
        <row r="122">
          <cell r="C122" t="str">
            <v>65.954.950-6</v>
          </cell>
          <cell r="D122" t="str">
            <v>CLUB DEPORTIVO NORTE UNIDO</v>
          </cell>
          <cell r="E122">
            <v>2015</v>
          </cell>
          <cell r="F122" t="str">
            <v>24 01 003</v>
          </cell>
          <cell r="G122" t="str">
            <v>1°</v>
          </cell>
          <cell r="H122">
            <v>108</v>
          </cell>
          <cell r="I122" t="str">
            <v>FORMACIÓN DEPORTIVA DE FÚTBOL SERIES MENORES</v>
          </cell>
          <cell r="J122" t="str">
            <v xml:space="preserve">NO CUMPLE </v>
          </cell>
        </row>
        <row r="123">
          <cell r="C123" t="str">
            <v>71.597.200-k</v>
          </cell>
          <cell r="D123" t="str">
            <v>ASOCIACIÓN DEPORTIVA DE FÚTBOL AMATEUR AFI IQUIQUE</v>
          </cell>
          <cell r="E123">
            <v>2015</v>
          </cell>
          <cell r="F123" t="str">
            <v>24 01 003</v>
          </cell>
          <cell r="G123" t="str">
            <v>1°</v>
          </cell>
          <cell r="H123">
            <v>148</v>
          </cell>
          <cell r="I123" t="str">
            <v>POTENCIAR SLOGAN TIERRA DE CAMPEONES</v>
          </cell>
          <cell r="J123" t="str">
            <v xml:space="preserve">NO CUMPLE </v>
          </cell>
        </row>
        <row r="124">
          <cell r="C124" t="str">
            <v>65.034.095-7</v>
          </cell>
          <cell r="D124" t="str">
            <v>CLUB DEPORTIVO DE AJEDRES ALFIL DE IQUIQUE</v>
          </cell>
          <cell r="E124">
            <v>2015</v>
          </cell>
          <cell r="F124" t="str">
            <v>24 01 003</v>
          </cell>
          <cell r="G124" t="str">
            <v>1°</v>
          </cell>
          <cell r="H124">
            <v>133</v>
          </cell>
          <cell r="I124" t="str">
            <v>LIGA ESCOLAR DE AJEDREZ - TARAPACÁ 2016</v>
          </cell>
          <cell r="J124" t="str">
            <v>NO CUMPLE</v>
          </cell>
        </row>
        <row r="125">
          <cell r="C125" t="str">
            <v>65.059.691-9</v>
          </cell>
          <cell r="D125" t="str">
            <v>CENTRO CULTURAL CHANAVAYA</v>
          </cell>
          <cell r="E125">
            <v>2015</v>
          </cell>
          <cell r="F125" t="str">
            <v>24 01 003</v>
          </cell>
          <cell r="G125" t="str">
            <v>1°</v>
          </cell>
          <cell r="H125">
            <v>52</v>
          </cell>
          <cell r="I125" t="str">
            <v>IMPLEMENTACIÓN DEPORTIVA PARA CREAR UN GIMNASIO Y JUEGOS (DISCIPLINAS OLÍMPICAS), HACER DEPORTE Y RECREAROS EN NUESTRO TIEMPO LIBRE, NOS BRINDA UNA VIDA MAS SANA Y DIGNA EN LA COSTA</v>
          </cell>
          <cell r="J125" t="str">
            <v>NO CUMPLE</v>
          </cell>
        </row>
        <row r="126">
          <cell r="C126" t="str">
            <v>65.057.194-0</v>
          </cell>
          <cell r="D126" t="str">
            <v>COMITÉ ÁRBITROS DE IQUIQUE</v>
          </cell>
          <cell r="E126">
            <v>2015</v>
          </cell>
          <cell r="F126" t="str">
            <v>24 01 003</v>
          </cell>
          <cell r="G126" t="str">
            <v>1°</v>
          </cell>
          <cell r="H126">
            <v>66</v>
          </cell>
          <cell r="I126" t="str">
            <v>CURSO DE PERFECCIONAMIENTO COMITÉ DE ARBITROS DE IQUIQUE</v>
          </cell>
          <cell r="J126" t="str">
            <v>NO APLICA</v>
          </cell>
        </row>
        <row r="127">
          <cell r="C127" t="str">
            <v>73.125.900-3</v>
          </cell>
          <cell r="D127" t="str">
            <v>ASOCIACIÓN INDÍGENA AGRICOLA AYMARA DE CHAPIQUILTA</v>
          </cell>
          <cell r="E127">
            <v>2015</v>
          </cell>
          <cell r="F127" t="str">
            <v>24 01 003</v>
          </cell>
          <cell r="G127" t="str">
            <v>1°</v>
          </cell>
          <cell r="H127">
            <v>110</v>
          </cell>
          <cell r="I127" t="str">
            <v>CAMPEONATO DE FÚTBOL, PUEBLOS ORIGINARIOS DE CAMIÑA</v>
          </cell>
          <cell r="J127" t="str">
            <v>NO CUMPLE</v>
          </cell>
        </row>
        <row r="128">
          <cell r="C128" t="str">
            <v>65.036.254-3</v>
          </cell>
          <cell r="D128" t="str">
            <v>CLUB DEPORTIVO GUERRERITOS</v>
          </cell>
          <cell r="E128">
            <v>2015</v>
          </cell>
          <cell r="F128" t="str">
            <v>24 01 003</v>
          </cell>
          <cell r="G128" t="str">
            <v>1°</v>
          </cell>
          <cell r="H128">
            <v>20</v>
          </cell>
          <cell r="I128" t="str">
            <v>GUERREROS DEL MAÑANA</v>
          </cell>
          <cell r="J128" t="str">
            <v xml:space="preserve">NO CUMPLE </v>
          </cell>
        </row>
        <row r="129">
          <cell r="C129" t="str">
            <v>75.525.700-1</v>
          </cell>
          <cell r="D129" t="str">
            <v>LIGA DE FÚTBOL DE MENORES ARTURO PRAT</v>
          </cell>
          <cell r="E129">
            <v>2015</v>
          </cell>
          <cell r="F129" t="str">
            <v>24 01 003</v>
          </cell>
          <cell r="G129" t="str">
            <v>1°</v>
          </cell>
          <cell r="H129">
            <v>45</v>
          </cell>
          <cell r="I129" t="str">
            <v>CAMPEONATO DE CLAUSURA Y APERTURA 2015 - 2016 LIGA DE MENORES "COPA GOBIERNO REGIONAL"</v>
          </cell>
          <cell r="J129" t="str">
            <v xml:space="preserve">NO CUMPLE </v>
          </cell>
        </row>
        <row r="130">
          <cell r="C130" t="str">
            <v>65.087.071-9</v>
          </cell>
          <cell r="D130" t="str">
            <v>CLUB RALLY NORTE GRANDE</v>
          </cell>
          <cell r="E130">
            <v>2015</v>
          </cell>
          <cell r="F130">
            <v>2401003</v>
          </cell>
          <cell r="G130" t="str">
            <v>1°</v>
          </cell>
          <cell r="H130">
            <v>154</v>
          </cell>
          <cell r="I130" t="str">
            <v>PARTICIPACIÓN EN RALLY DAKAR VERSIÓN 2016</v>
          </cell>
          <cell r="J130" t="str">
            <v xml:space="preserve">NO CUMPLE </v>
          </cell>
        </row>
        <row r="131">
          <cell r="C131" t="str">
            <v>65.239.890-1</v>
          </cell>
          <cell r="D131" t="str">
            <v>ASOCIACIÓN ATLÉTICA REGIONAL DE TARAPACÁ</v>
          </cell>
          <cell r="E131">
            <v>2015</v>
          </cell>
          <cell r="F131">
            <v>2401003</v>
          </cell>
          <cell r="G131" t="str">
            <v>1°</v>
          </cell>
          <cell r="H131">
            <v>60</v>
          </cell>
          <cell r="I131" t="str">
            <v>PARTICIPACIÓN EN CAMPEONATO NACIONAL DE ATLETISMO CADETES MENORES Y ADULTOS</v>
          </cell>
          <cell r="J131" t="str">
            <v xml:space="preserve">NO CUMPLE </v>
          </cell>
        </row>
        <row r="132">
          <cell r="C132" t="str">
            <v>65.033.566-k</v>
          </cell>
          <cell r="D132" t="str">
            <v>ASOCIACIÓN NORTE DE FUNCIONARIOS DE LA CONADI</v>
          </cell>
          <cell r="E132">
            <v>2015</v>
          </cell>
          <cell r="F132">
            <v>2401003</v>
          </cell>
          <cell r="G132" t="str">
            <v>1°</v>
          </cell>
          <cell r="H132">
            <v>81</v>
          </cell>
          <cell r="I132" t="str">
            <v>REALIZANDO ACTIVIDADES DEPORTIVAS PARA MEJORAR LA SALUD E INCENTIVAR LA VIDA SANA</v>
          </cell>
          <cell r="J132" t="str">
            <v xml:space="preserve">NO CUMPLE </v>
          </cell>
        </row>
        <row r="133">
          <cell r="C133" t="str">
            <v>74.505.400-5</v>
          </cell>
          <cell r="D133" t="str">
            <v>JUNTA DE VECINOS ALTO LOS PUQUIOS</v>
          </cell>
          <cell r="E133">
            <v>2015</v>
          </cell>
          <cell r="F133">
            <v>2401003</v>
          </cell>
          <cell r="G133" t="str">
            <v>1°</v>
          </cell>
          <cell r="H133">
            <v>156</v>
          </cell>
          <cell r="I133" t="str">
            <v>ESCUELA "MAS FÚTBOL" PUQUIOS IV</v>
          </cell>
          <cell r="J133" t="str">
            <v xml:space="preserve">NO CUMPLE </v>
          </cell>
        </row>
        <row r="134">
          <cell r="C134" t="str">
            <v>65.634.760-0</v>
          </cell>
          <cell r="D134" t="str">
            <v>CLUB DEPORTIVO SOCIAL Y CULTURAL RUBÉN DONOSO OSORIO</v>
          </cell>
          <cell r="E134">
            <v>2015</v>
          </cell>
          <cell r="F134">
            <v>2401003</v>
          </cell>
          <cell r="G134" t="str">
            <v>1°</v>
          </cell>
          <cell r="H134">
            <v>99</v>
          </cell>
          <cell r="I134" t="str">
            <v>ESCUELA FORMATIVA CLUB RUBÉN DONOSO</v>
          </cell>
          <cell r="J134" t="str">
            <v xml:space="preserve">NO CUMPLE </v>
          </cell>
        </row>
        <row r="135">
          <cell r="C135" t="str">
            <v>65.524.040-3</v>
          </cell>
          <cell r="D135" t="str">
            <v>CLUB ADULTO MAYOR INTI JALSO DE CARIQUIMA</v>
          </cell>
          <cell r="E135">
            <v>2015</v>
          </cell>
          <cell r="F135">
            <v>2401003</v>
          </cell>
          <cell r="G135" t="str">
            <v>1°</v>
          </cell>
          <cell r="H135">
            <v>83</v>
          </cell>
          <cell r="I135" t="str">
            <v xml:space="preserve">ALIMENTACIÓN SANA Y ACTIVIDAD FÍSICA: MÁS ADULTOS MAYORES SANOS </v>
          </cell>
          <cell r="J135" t="str">
            <v>NO CUMPLE</v>
          </cell>
        </row>
        <row r="136">
          <cell r="C136" t="str">
            <v>65.485.110-7</v>
          </cell>
          <cell r="D136" t="str">
            <v>COMPAÑÍA DE TEATRO HUMBERTONE</v>
          </cell>
          <cell r="E136">
            <v>2015</v>
          </cell>
          <cell r="F136">
            <v>2401003</v>
          </cell>
          <cell r="G136" t="str">
            <v>1°</v>
          </cell>
          <cell r="H136">
            <v>43</v>
          </cell>
          <cell r="I136" t="str">
            <v>FUTUROS LUCHADORES DE IQUIQUE</v>
          </cell>
          <cell r="J136" t="str">
            <v>NO CUMPLE</v>
          </cell>
        </row>
        <row r="137">
          <cell r="C137" t="str">
            <v>65.027.291-9</v>
          </cell>
          <cell r="D137" t="str">
            <v>CLUB DEPORTIVO BODHIDHARMA</v>
          </cell>
          <cell r="E137">
            <v>2015</v>
          </cell>
          <cell r="F137">
            <v>2401003</v>
          </cell>
          <cell r="G137" t="str">
            <v>2°</v>
          </cell>
          <cell r="H137">
            <v>64</v>
          </cell>
          <cell r="I137" t="str">
            <v>FORMACIÓN DE CARÁCTER EN NIÑOS Y JÓVENES, MEDIANTE LA PRÁCTICA DEL TAEKWONDO</v>
          </cell>
          <cell r="J137" t="str">
            <v>NO CUMPLE</v>
          </cell>
        </row>
        <row r="138">
          <cell r="C138" t="str">
            <v>65.041.215-k</v>
          </cell>
          <cell r="D138" t="str">
            <v>CLUB DEPORTIVO MUNICIPAL HUARA</v>
          </cell>
          <cell r="E138">
            <v>2015</v>
          </cell>
          <cell r="F138" t="str">
            <v>24 01 003</v>
          </cell>
          <cell r="G138" t="str">
            <v>2°</v>
          </cell>
          <cell r="H138">
            <v>54</v>
          </cell>
          <cell r="I138" t="str">
            <v>POTENCIANDO LA ACTIVIDAD FÍSICA Y DEPORTIVA EN LA QUEBRADA DE TARAPACÁ</v>
          </cell>
          <cell r="J138" t="str">
            <v>NO CUMPLE</v>
          </cell>
        </row>
        <row r="139">
          <cell r="C139" t="str">
            <v>65.103.852-9</v>
          </cell>
          <cell r="D139" t="str">
            <v>CLUB DEPORTIVO UNIÓN MAUQUE</v>
          </cell>
          <cell r="E139">
            <v>2015</v>
          </cell>
          <cell r="F139" t="str">
            <v>24 01 003</v>
          </cell>
          <cell r="G139" t="str">
            <v>2°</v>
          </cell>
          <cell r="H139">
            <v>82</v>
          </cell>
          <cell r="I139" t="str">
            <v>IMPLEMENTACIÓN DEPORTIVA Y ENTRENAMIENTO PARA PREPARACIÓN CAMPEONATO 2016</v>
          </cell>
          <cell r="J139" t="str">
            <v xml:space="preserve">NO CUMPLE </v>
          </cell>
        </row>
        <row r="140">
          <cell r="C140" t="str">
            <v>73.204.700-k</v>
          </cell>
          <cell r="D140" t="str">
            <v>COMUNIDAD INDÍGENA AYMARA DE HUARASIÑA</v>
          </cell>
          <cell r="E140">
            <v>2015</v>
          </cell>
          <cell r="F140" t="str">
            <v>24 01 003</v>
          </cell>
          <cell r="G140" t="str">
            <v>2°</v>
          </cell>
          <cell r="H140">
            <v>27</v>
          </cell>
          <cell r="I140" t="str">
            <v>EQUIPAMIENTO PARA CAMPEONATO DEPORTIVO Y RECREATIVO DE JUEGOS DE SALÓN EN EL PUEBLO DE HUARASIÑA</v>
          </cell>
          <cell r="J140" t="str">
            <v>NO CUMPLE</v>
          </cell>
        </row>
        <row r="141">
          <cell r="C141" t="str">
            <v>74.887.400-3</v>
          </cell>
          <cell r="D141" t="str">
            <v>ASOCIACIÓN GREMIAL DE TAXI BÁSICO LOS ANDES</v>
          </cell>
          <cell r="E141">
            <v>2015</v>
          </cell>
          <cell r="F141" t="str">
            <v>24 01 003</v>
          </cell>
          <cell r="G141" t="str">
            <v>2°</v>
          </cell>
          <cell r="H141">
            <v>8</v>
          </cell>
          <cell r="I141" t="str">
            <v>HACIENDO DEPORTES MEJORAMOS LA CALIDAD DE VIDA DE LOS TAXISTAS DEL GREMIO LOS ANDES</v>
          </cell>
          <cell r="J141" t="str">
            <v>NO CUMPLE</v>
          </cell>
        </row>
        <row r="142">
          <cell r="C142" t="str">
            <v>65.057.578-4</v>
          </cell>
          <cell r="D142" t="str">
            <v>CLUB SOCIAL Y CULTURAL DEPORTIVO A.G.A.</v>
          </cell>
          <cell r="E142">
            <v>2015</v>
          </cell>
          <cell r="F142" t="str">
            <v>24 01 003</v>
          </cell>
          <cell r="G142" t="str">
            <v>2°</v>
          </cell>
          <cell r="H142">
            <v>3</v>
          </cell>
          <cell r="I142" t="str">
            <v>TALLER DE FÚTBOL PARA NIÑOS Y JÓVENES DEL CLUB DEPORTIVO CULTURAL SOCIAL A.G.A.</v>
          </cell>
          <cell r="J142" t="str">
            <v xml:space="preserve">NO CUMPLE </v>
          </cell>
        </row>
        <row r="143">
          <cell r="C143" t="str">
            <v>65.240.710-2</v>
          </cell>
          <cell r="D143" t="str">
            <v>ASOCIACIÓN DE ACTIVIDADES SUBACUÁTICAS Y NADO CON ALETAS DE IQUIQUE</v>
          </cell>
          <cell r="E143">
            <v>2015</v>
          </cell>
          <cell r="F143" t="str">
            <v>24 01 003</v>
          </cell>
          <cell r="G143" t="str">
            <v>2°</v>
          </cell>
          <cell r="H143">
            <v>24</v>
          </cell>
          <cell r="I143" t="str">
            <v>CAMPEONATO DE PESCA SUBMARINA, RECOLECCIÓN Y FOTOGRAFÍA SUBMARINA IQUIQUE</v>
          </cell>
          <cell r="J143" t="str">
            <v xml:space="preserve">NO CUMPLE </v>
          </cell>
        </row>
        <row r="144">
          <cell r="C144" t="str">
            <v>65.048.399-5</v>
          </cell>
          <cell r="D144" t="str">
            <v>JUNTA DE VECINOS USMAGAMA CHUSMIZA</v>
          </cell>
          <cell r="E144">
            <v>2015</v>
          </cell>
          <cell r="F144" t="str">
            <v>24 01 003</v>
          </cell>
          <cell r="G144" t="str">
            <v>2°</v>
          </cell>
          <cell r="H144">
            <v>26</v>
          </cell>
          <cell r="I144" t="str">
            <v>IMPLEMENTACIÓN DEPORTIVA Y RECREATIVA PARA UN CAMPEONATO DE BABY FÚTBOL, PING PONG, TACA TACA Y JUEGOS DE SALÓN EN LA JUNTA DE VECINOS USMAGAMA CHUSMIZA</v>
          </cell>
          <cell r="J144" t="str">
            <v>NO CUMPLE</v>
          </cell>
        </row>
        <row r="145">
          <cell r="C145" t="str">
            <v>65.006.863-7</v>
          </cell>
          <cell r="D145" t="str">
            <v>CLUB ADULTO MAYOR LOS HIBISCOS</v>
          </cell>
          <cell r="E145">
            <v>2015</v>
          </cell>
          <cell r="F145" t="str">
            <v>24 01 003</v>
          </cell>
          <cell r="G145" t="str">
            <v>2°</v>
          </cell>
          <cell r="H145">
            <v>6</v>
          </cell>
          <cell r="I145" t="str">
            <v>VIVIR SANO CON ACTIVIDADES FÍSICAS Y RECREATIVAS</v>
          </cell>
          <cell r="J145" t="str">
            <v>NO CUMPLE</v>
          </cell>
        </row>
        <row r="146">
          <cell r="C146" t="str">
            <v>53.302.725-3</v>
          </cell>
          <cell r="D146" t="str">
            <v>CLUB ATLÉTICO TAMARUGO</v>
          </cell>
          <cell r="E146">
            <v>2015</v>
          </cell>
          <cell r="F146" t="str">
            <v>24 01 003</v>
          </cell>
          <cell r="G146" t="str">
            <v>2°</v>
          </cell>
          <cell r="H146">
            <v>51</v>
          </cell>
          <cell r="I146" t="str">
            <v>PREPARANDO CAMPEONES PARA LA REGIÓN DE TARAPACÁ EN LA DISCIPLINA DE ATLETISMO</v>
          </cell>
          <cell r="J146" t="str">
            <v xml:space="preserve">NO CUMPLE </v>
          </cell>
        </row>
        <row r="147">
          <cell r="C147" t="str">
            <v>73.682.700-k</v>
          </cell>
          <cell r="D147" t="str">
            <v>JUNTA DE VECINOS N°43 PROGRESO</v>
          </cell>
          <cell r="E147">
            <v>2015</v>
          </cell>
          <cell r="F147" t="str">
            <v>24 01 003</v>
          </cell>
          <cell r="G147" t="str">
            <v>2°</v>
          </cell>
          <cell r="H147">
            <v>42</v>
          </cell>
          <cell r="I147" t="str">
            <v>ESCUELA FORMATIVA DE TAEKWONDO Y KARATE JUNTA DE VECINO PROGRESO</v>
          </cell>
          <cell r="J147" t="str">
            <v xml:space="preserve">NO CUMPLE </v>
          </cell>
        </row>
        <row r="148">
          <cell r="C148" t="str">
            <v>65.056.013-2</v>
          </cell>
          <cell r="D148" t="str">
            <v>CENTRO SOCIAL Y CULTURAL RENUEVO</v>
          </cell>
          <cell r="E148">
            <v>2015</v>
          </cell>
          <cell r="F148" t="str">
            <v>24 01 003</v>
          </cell>
          <cell r="G148" t="str">
            <v>2°</v>
          </cell>
          <cell r="H148">
            <v>78</v>
          </cell>
          <cell r="I148" t="str">
            <v>CAMBIA TU VIDA MUEVE AL RITMO DEL DEPORTE</v>
          </cell>
          <cell r="J148" t="str">
            <v xml:space="preserve">NO CUMPLE </v>
          </cell>
        </row>
        <row r="149">
          <cell r="C149" t="str">
            <v>65.149.070-7</v>
          </cell>
          <cell r="D149" t="str">
            <v>ASOC AMIGOS DEL FÚTBOL IQUIQUE</v>
          </cell>
          <cell r="E149">
            <v>2015</v>
          </cell>
          <cell r="F149" t="str">
            <v>24 01 003</v>
          </cell>
          <cell r="G149" t="str">
            <v>2°</v>
          </cell>
          <cell r="H149">
            <v>15</v>
          </cell>
          <cell r="I149" t="str">
            <v>PREPARACIÓN PARA EL CAMPEONATO NACIONAL ANFUR AÑO 2016</v>
          </cell>
          <cell r="J149" t="str">
            <v xml:space="preserve">NO CUMPLE </v>
          </cell>
        </row>
        <row r="150">
          <cell r="C150" t="str">
            <v>65.717.340-1</v>
          </cell>
          <cell r="D150" t="str">
            <v>CLUB DEPORTIVO RACE WALKING MARATHON</v>
          </cell>
          <cell r="E150">
            <v>2015</v>
          </cell>
          <cell r="F150" t="str">
            <v>24 01 003</v>
          </cell>
          <cell r="G150" t="str">
            <v>2°</v>
          </cell>
          <cell r="H150">
            <v>5</v>
          </cell>
          <cell r="I150" t="str">
            <v>RACE WALKING 2016</v>
          </cell>
          <cell r="J150" t="str">
            <v>NO CUMPLE</v>
          </cell>
        </row>
        <row r="151">
          <cell r="C151" t="str">
            <v>65.566.940-k</v>
          </cell>
          <cell r="D151" t="str">
            <v>JUNTA DE VECINOS VILLA LAS ROSAS</v>
          </cell>
          <cell r="E151">
            <v>2015</v>
          </cell>
          <cell r="F151" t="str">
            <v>24 01 003</v>
          </cell>
          <cell r="G151" t="str">
            <v>2°</v>
          </cell>
          <cell r="H151">
            <v>4</v>
          </cell>
          <cell r="I151" t="str">
            <v>EL DEPORTE NOS DA VIDA Y SALUD</v>
          </cell>
          <cell r="J151" t="str">
            <v xml:space="preserve">NO CUMPLE </v>
          </cell>
        </row>
        <row r="152">
          <cell r="C152" t="str">
            <v>71.497.400-9</v>
          </cell>
          <cell r="D152" t="str">
            <v>CORPORACIÓN MUNICIPAL DE DESARROLLO SOCIAL DE POZO ALMONTE</v>
          </cell>
          <cell r="E152">
            <v>2015</v>
          </cell>
          <cell r="F152" t="str">
            <v>24 01 003</v>
          </cell>
          <cell r="G152" t="str">
            <v>2°</v>
          </cell>
          <cell r="H152">
            <v>56</v>
          </cell>
          <cell r="I152" t="str">
            <v xml:space="preserve">ESCUELA FORMATIVA DE BOXEO COMUNAL DE POZO ALMONTE </v>
          </cell>
          <cell r="J152" t="str">
            <v xml:space="preserve">NO CUMPLE </v>
          </cell>
        </row>
        <row r="153">
          <cell r="C153" t="str">
            <v>72.655.300-9</v>
          </cell>
          <cell r="D153" t="str">
            <v>COMUNIDAD INDÍGENA AYMARA DE ESCAPIÑA</v>
          </cell>
          <cell r="E153">
            <v>2015</v>
          </cell>
          <cell r="F153" t="str">
            <v>24 01 003</v>
          </cell>
          <cell r="G153" t="str">
            <v>2°</v>
          </cell>
          <cell r="H153">
            <v>65</v>
          </cell>
          <cell r="I153" t="str">
            <v xml:space="preserve">ENCUENTRO FRATERNAL MEDIANTE EL DEPORTE </v>
          </cell>
          <cell r="J153" t="str">
            <v xml:space="preserve">NO CUMPLE </v>
          </cell>
        </row>
        <row r="154">
          <cell r="C154" t="str">
            <v>65.000.494-9</v>
          </cell>
          <cell r="D154" t="str">
            <v xml:space="preserve">CLUB ADULTO MAYOR FLOR DEL VALLE </v>
          </cell>
          <cell r="E154">
            <v>2015</v>
          </cell>
          <cell r="F154" t="str">
            <v>24 01 003</v>
          </cell>
          <cell r="G154" t="str">
            <v>2°</v>
          </cell>
          <cell r="H154">
            <v>28</v>
          </cell>
          <cell r="I154" t="str">
            <v>CAMPEONATO DE JUEGOS TRADICIONALES EN LA RURALIDAD, RAYUELA Y RANA PARA ADULTOS MAYORES DE HUAVIÑA</v>
          </cell>
          <cell r="J154" t="str">
            <v>NO CUMPLE</v>
          </cell>
        </row>
        <row r="155">
          <cell r="C155" t="str">
            <v>65.026.396-0</v>
          </cell>
          <cell r="D155" t="str">
            <v xml:space="preserve">CLUB DEPORTIVO RAMÓN ESTAY </v>
          </cell>
          <cell r="E155">
            <v>2015</v>
          </cell>
          <cell r="F155" t="str">
            <v>24 01 003</v>
          </cell>
          <cell r="G155" t="str">
            <v>2°</v>
          </cell>
          <cell r="H155">
            <v>75</v>
          </cell>
          <cell r="I155" t="str">
            <v>CD RAMÓN ESTAY DE IQUIQUE PRESENTE EN EL CAMPEONATO INTERNACIONAL DE LA SERENA CUP 2016</v>
          </cell>
          <cell r="J155" t="str">
            <v xml:space="preserve">NO CUMPLE </v>
          </cell>
        </row>
        <row r="156">
          <cell r="C156" t="str">
            <v>65.717.080-1</v>
          </cell>
          <cell r="D156" t="str">
            <v xml:space="preserve">JUNTA DE VECINOS SECTOR IGLESIA </v>
          </cell>
          <cell r="E156">
            <v>2015</v>
          </cell>
          <cell r="F156" t="str">
            <v>24 01 003</v>
          </cell>
          <cell r="G156" t="str">
            <v>2°</v>
          </cell>
          <cell r="H156">
            <v>47</v>
          </cell>
          <cell r="I156" t="str">
            <v>TALLER DE ENTRENAMIENTO AERÓBICA</v>
          </cell>
          <cell r="J156" t="str">
            <v xml:space="preserve">NO CUMPLE </v>
          </cell>
        </row>
        <row r="157">
          <cell r="C157" t="str">
            <v>65.064.513-8</v>
          </cell>
          <cell r="D157" t="str">
            <v>CLUB ATLÉTICO NACIONAL IQUIQUE</v>
          </cell>
          <cell r="E157">
            <v>2015</v>
          </cell>
          <cell r="F157" t="str">
            <v>24 01 003</v>
          </cell>
          <cell r="G157" t="str">
            <v>2°</v>
          </cell>
          <cell r="H157">
            <v>77</v>
          </cell>
          <cell r="I157" t="str">
            <v xml:space="preserve">PREPARACIÓN DE ATLETAS PARA EL FUTURO </v>
          </cell>
          <cell r="J157" t="str">
            <v>NO CUMPLE</v>
          </cell>
        </row>
        <row r="158">
          <cell r="C158" t="str">
            <v>65.670.720-8</v>
          </cell>
          <cell r="D158" t="str">
            <v xml:space="preserve">CLUB DEPORTIVO GABRIELA MISTRAL </v>
          </cell>
          <cell r="E158">
            <v>2015</v>
          </cell>
          <cell r="F158" t="str">
            <v>24 01 003</v>
          </cell>
          <cell r="G158" t="str">
            <v>2°</v>
          </cell>
          <cell r="H158">
            <v>19</v>
          </cell>
          <cell r="I158" t="str">
            <v xml:space="preserve">IMPLEMENTANDO DEPORTIVA MENTE AL CLUB DEPORTIVO GABRIELA MISTRAL PARA COMPETIR SALUDABLE MENTE </v>
          </cell>
          <cell r="J158" t="str">
            <v xml:space="preserve">NO CUMPLE </v>
          </cell>
        </row>
        <row r="159">
          <cell r="C159" t="str">
            <v>65.073.436-k</v>
          </cell>
          <cell r="D159" t="str">
            <v>ONG LA IGLESIA DE LA CALLE</v>
          </cell>
          <cell r="E159">
            <v>2015</v>
          </cell>
          <cell r="F159" t="str">
            <v>24 01 003</v>
          </cell>
          <cell r="G159" t="str">
            <v>2°</v>
          </cell>
          <cell r="H159">
            <v>80</v>
          </cell>
          <cell r="I159" t="str">
            <v>ZUMBA PARA UNA VIDA SANA</v>
          </cell>
          <cell r="J159" t="str">
            <v>NO CUMPLE</v>
          </cell>
        </row>
        <row r="160">
          <cell r="C160" t="str">
            <v>65.180.910-k</v>
          </cell>
          <cell r="D160" t="str">
            <v>COMUNIDAD INDÍGENA DE CUTIJMALLA</v>
          </cell>
          <cell r="E160">
            <v>2015</v>
          </cell>
          <cell r="F160" t="str">
            <v>24 01 003</v>
          </cell>
          <cell r="G160" t="str">
            <v>2°</v>
          </cell>
          <cell r="H160">
            <v>29</v>
          </cell>
          <cell r="I160" t="str">
            <v>CAMPEONATO DE JUEGOS DE SALÓN Y DEPORTIVOS EN EL PUEBLO DE CUTIJMALLA</v>
          </cell>
          <cell r="J160" t="str">
            <v xml:space="preserve">NO CUMPLE </v>
          </cell>
        </row>
        <row r="161">
          <cell r="C161" t="str">
            <v>65.014.733-2</v>
          </cell>
          <cell r="D161" t="str">
            <v>AGRUPACIÓN CULTURAL BARRIO NORUEGA FLORCITA MOTUDA</v>
          </cell>
          <cell r="E161">
            <v>2015</v>
          </cell>
          <cell r="F161">
            <v>2401017</v>
          </cell>
          <cell r="G161">
            <v>0</v>
          </cell>
          <cell r="H161">
            <v>20</v>
          </cell>
          <cell r="I161" t="str">
            <v>PARA UN MEJOR FUTURO DENTRO DE NUESTRA SOCIEDAD</v>
          </cell>
          <cell r="J161" t="str">
            <v xml:space="preserve">NO CUMPLE </v>
          </cell>
        </row>
        <row r="162">
          <cell r="C162" t="str">
            <v>65.420.090-4</v>
          </cell>
          <cell r="D162" t="str">
            <v>JUNTA DE VECINOS VISTA AL MAR</v>
          </cell>
          <cell r="E162">
            <v>2015</v>
          </cell>
          <cell r="F162">
            <v>2401017</v>
          </cell>
          <cell r="G162">
            <v>0</v>
          </cell>
          <cell r="H162">
            <v>26</v>
          </cell>
          <cell r="I162" t="str">
            <v>ALFABETACIÓN DIGITAL PARA NUESTRA JUNTA VECINAL</v>
          </cell>
          <cell r="J162" t="str">
            <v xml:space="preserve">NO CUMPLE </v>
          </cell>
        </row>
        <row r="163">
          <cell r="C163" t="str">
            <v>65.041.810-7</v>
          </cell>
          <cell r="D163" t="str">
            <v>AGRUPACIÓN DE TENISTAS INDEPENDIENTES</v>
          </cell>
          <cell r="E163">
            <v>2015</v>
          </cell>
          <cell r="F163">
            <v>2401017</v>
          </cell>
          <cell r="G163">
            <v>0</v>
          </cell>
          <cell r="H163">
            <v>36</v>
          </cell>
          <cell r="I163" t="str">
            <v>BUEN USO DEL TIEMPO LIBRE</v>
          </cell>
          <cell r="J163" t="str">
            <v xml:space="preserve">NO CUMPLE </v>
          </cell>
        </row>
        <row r="164">
          <cell r="C164" t="str">
            <v>65.727.080-6</v>
          </cell>
          <cell r="D164" t="str">
            <v>JUNTA DE VECINOS SAN PEDRO CHANAVAYITA</v>
          </cell>
          <cell r="E164">
            <v>2015</v>
          </cell>
          <cell r="F164">
            <v>2401017</v>
          </cell>
          <cell r="G164">
            <v>0</v>
          </cell>
          <cell r="H164">
            <v>31</v>
          </cell>
          <cell r="I164" t="str">
            <v>DESARROLLO DE ACTIVIDADES COMUNITARIAS PARA LA PREVENCIÓN Y FORTALECIMIENTO DE FACTORES PROTECTORES  DEL CONSUMO EN CALETA CHANAVAYITA</v>
          </cell>
          <cell r="J164" t="str">
            <v xml:space="preserve">NO CUMPLE </v>
          </cell>
        </row>
        <row r="165">
          <cell r="C165" t="str">
            <v>65.059.691-9</v>
          </cell>
          <cell r="D165" t="str">
            <v>CENTRO CULTURAL CHANAVAYA</v>
          </cell>
          <cell r="E165">
            <v>2015</v>
          </cell>
          <cell r="F165">
            <v>2401017</v>
          </cell>
          <cell r="G165">
            <v>0</v>
          </cell>
          <cell r="H165">
            <v>9</v>
          </cell>
          <cell r="I165" t="str">
            <v>APRENDIENDO ARTESANÍA EN ALGAS Y CONCHAS, MEJORAMOS NUESTRA CALIDAD DE VIDA</v>
          </cell>
          <cell r="J165" t="str">
            <v xml:space="preserve">NO CUMPLE </v>
          </cell>
        </row>
        <row r="166">
          <cell r="C166" t="str">
            <v>65.066.729-8</v>
          </cell>
          <cell r="D166" t="str">
            <v>CENTRO CULTURAL Y SOCIAL CIRCUITO NORTE</v>
          </cell>
          <cell r="E166">
            <v>2015</v>
          </cell>
          <cell r="F166">
            <v>2401017</v>
          </cell>
          <cell r="G166">
            <v>0</v>
          </cell>
          <cell r="H166">
            <v>7</v>
          </cell>
          <cell r="I166" t="str">
            <v>ACCIÓN ESCOLAR - PREVENCIÓN DE DROGAS E INTEGRACIÓN SOCIAL EN COLEGIOS</v>
          </cell>
          <cell r="J166" t="str">
            <v xml:space="preserve">NO CUMPLE </v>
          </cell>
        </row>
        <row r="167">
          <cell r="C167" t="str">
            <v>73.682.700-K</v>
          </cell>
          <cell r="D167" t="str">
            <v>JUNTA VECINAL PROGRESO VILLA VICTORIA</v>
          </cell>
          <cell r="E167">
            <v>2015</v>
          </cell>
          <cell r="F167">
            <v>2401017</v>
          </cell>
          <cell r="G167">
            <v>0</v>
          </cell>
          <cell r="H167">
            <v>16</v>
          </cell>
          <cell r="I167" t="str">
            <v>CLASES DIDÁCTICAS DE ALFABETIZACIÓN DIGITAL</v>
          </cell>
          <cell r="J167" t="str">
            <v xml:space="preserve">NO CUMPLE </v>
          </cell>
        </row>
        <row r="168">
          <cell r="C168" t="str">
            <v>65.569.680-6</v>
          </cell>
          <cell r="D168" t="str">
            <v>JUNTA DE VECINOS N° 43 CH CALICHE 1 ALTO HOSPICIO</v>
          </cell>
          <cell r="E168">
            <v>2015</v>
          </cell>
          <cell r="F168">
            <v>2401017</v>
          </cell>
          <cell r="G168">
            <v>0</v>
          </cell>
          <cell r="H168">
            <v>14</v>
          </cell>
          <cell r="I168" t="str">
            <v>DESARROLLO DE NUESTRAS HABILIDADES EN COMPUTACIÓN</v>
          </cell>
          <cell r="J168" t="str">
            <v xml:space="preserve">NO CUMPLE </v>
          </cell>
        </row>
        <row r="169">
          <cell r="C169" t="str">
            <v>65.036.646-8</v>
          </cell>
          <cell r="D169" t="str">
            <v>CENTRO DE CULTURAL Y SOCIAL EXCALIBUR</v>
          </cell>
          <cell r="E169">
            <v>2015</v>
          </cell>
          <cell r="F169">
            <v>2401017</v>
          </cell>
          <cell r="G169">
            <v>0</v>
          </cell>
          <cell r="H169">
            <v>41</v>
          </cell>
          <cell r="I169" t="str">
            <v>LA MÚSICA A TRAVÉS DEL TIEMPO</v>
          </cell>
          <cell r="J169" t="str">
            <v xml:space="preserve">NO CUMPLE </v>
          </cell>
        </row>
        <row r="170">
          <cell r="C170" t="str">
            <v>65.036.646-8</v>
          </cell>
          <cell r="D170" t="str">
            <v>CENTRO DE CULTURAL Y SOCIAL EXCALIBUR</v>
          </cell>
          <cell r="E170">
            <v>2015</v>
          </cell>
          <cell r="F170">
            <v>2401017</v>
          </cell>
          <cell r="G170">
            <v>0</v>
          </cell>
          <cell r="H170">
            <v>42</v>
          </cell>
          <cell r="I170" t="str">
            <v>MÚSICA Y BAILES DEL MEDIOEVO Y RENACIMIENTO</v>
          </cell>
          <cell r="J170" t="str">
            <v xml:space="preserve">NO CUMPLE </v>
          </cell>
        </row>
        <row r="171">
          <cell r="C171" t="str">
            <v>65.779.260-8</v>
          </cell>
          <cell r="D171" t="str">
            <v>IGLESIA MINISTERIO INTERNACIONAL SANIDAD A LAS NACIONES</v>
          </cell>
          <cell r="E171">
            <v>2015</v>
          </cell>
          <cell r="F171">
            <v>2401017</v>
          </cell>
          <cell r="G171">
            <v>0</v>
          </cell>
          <cell r="H171">
            <v>4</v>
          </cell>
          <cell r="I171" t="str">
            <v>NUEVOS HÁBITOS, UNA TAREA TRANSFORMADORA</v>
          </cell>
          <cell r="J171" t="str">
            <v xml:space="preserve">NO CUMPLE </v>
          </cell>
        </row>
        <row r="172">
          <cell r="C172" t="str">
            <v>65.779.260-8</v>
          </cell>
          <cell r="D172" t="str">
            <v>IGLESIA MINISTERIO INTERNACIONAL SANIDAD A LAS NACIONES</v>
          </cell>
          <cell r="E172">
            <v>2015</v>
          </cell>
          <cell r="F172">
            <v>2401017</v>
          </cell>
          <cell r="G172">
            <v>0</v>
          </cell>
          <cell r="H172">
            <v>5</v>
          </cell>
          <cell r="I172" t="str">
            <v>TALLER DE SEGURIDAD, APRESTO LABORAL Y SOLDADURA</v>
          </cell>
          <cell r="J172" t="str">
            <v xml:space="preserve">NO CUMPLE </v>
          </cell>
        </row>
        <row r="173">
          <cell r="C173" t="str">
            <v>65.667.220-K</v>
          </cell>
          <cell r="D173" t="str">
            <v>JUNTA DE VECINOS MIRADOR DEL PACÍFICO</v>
          </cell>
          <cell r="E173">
            <v>2015</v>
          </cell>
          <cell r="F173">
            <v>2401017</v>
          </cell>
          <cell r="G173">
            <v>0</v>
          </cell>
          <cell r="H173">
            <v>23</v>
          </cell>
          <cell r="I173" t="str">
            <v>ABRIENDO NUEVAS OPORTUNIDADES EN EL MUNDO DE LA TECNOLOGÍA</v>
          </cell>
          <cell r="J173" t="str">
            <v xml:space="preserve">NO CUMPLE </v>
          </cell>
        </row>
        <row r="174">
          <cell r="C174" t="str">
            <v>65.999.584-0</v>
          </cell>
          <cell r="D174" t="str">
            <v>JUNTA DE VECINOS N°25 SAN JOSÉ OBRERO</v>
          </cell>
          <cell r="E174">
            <v>2015</v>
          </cell>
          <cell r="F174">
            <v>2401017</v>
          </cell>
          <cell r="G174">
            <v>0</v>
          </cell>
          <cell r="H174">
            <v>39</v>
          </cell>
          <cell r="I174" t="str">
            <v>PASTELES Y MÁS</v>
          </cell>
          <cell r="J174" t="str">
            <v xml:space="preserve">NO CUMPLE </v>
          </cell>
        </row>
        <row r="175">
          <cell r="C175" t="str">
            <v>75.624.230-9</v>
          </cell>
          <cell r="D175" t="str">
            <v>JUNTA DE VECINOS N°9 HUERTOS FAMILIARES</v>
          </cell>
          <cell r="E175">
            <v>2015</v>
          </cell>
          <cell r="F175">
            <v>2401017</v>
          </cell>
          <cell r="G175">
            <v>0</v>
          </cell>
          <cell r="H175">
            <v>21</v>
          </cell>
          <cell r="I175" t="str">
            <v>ADQUIRIENDO COMPETENCIAS TECNOLÓGICAS A TRAVÉS DE LA ALFABETIZACIÓN DIGITAL</v>
          </cell>
          <cell r="J175" t="str">
            <v xml:space="preserve">NO CUMPLE </v>
          </cell>
        </row>
        <row r="176">
          <cell r="C176" t="str">
            <v>65.040.703-2</v>
          </cell>
          <cell r="D176" t="str">
            <v>JUNTA DE VECINOS REINALDO ORELLANA</v>
          </cell>
          <cell r="E176">
            <v>2015</v>
          </cell>
          <cell r="F176">
            <v>2401005</v>
          </cell>
          <cell r="G176">
            <v>0</v>
          </cell>
          <cell r="H176">
            <v>2</v>
          </cell>
          <cell r="I176" t="str">
            <v>ADQUISICIÓN Y CAPACITACIÓN EN EQUIPO RADIAL BANDA HF PARA LA JUNTA DE VECINOS REINALDO ORELLANA CALETA CARAMUCHO</v>
          </cell>
          <cell r="J176" t="str">
            <v xml:space="preserve">NO CUMPLE </v>
          </cell>
        </row>
        <row r="177">
          <cell r="C177" t="str">
            <v>65.853.040-2</v>
          </cell>
          <cell r="D177" t="str">
            <v>JUNTA DE VECINOS CALETA CAÑAMO</v>
          </cell>
          <cell r="E177">
            <v>2015</v>
          </cell>
          <cell r="F177">
            <v>2401005</v>
          </cell>
          <cell r="G177">
            <v>0</v>
          </cell>
          <cell r="H177">
            <v>3</v>
          </cell>
          <cell r="I177" t="str">
            <v>ADQUISICIÓN Y CAPACITACIÓN EN EQUIPO RADIAL BANDA HF PARA LA JUNTA DE VECINOS CALETA CAÑAMO</v>
          </cell>
          <cell r="J177" t="str">
            <v xml:space="preserve">NO CUMPLE </v>
          </cell>
        </row>
        <row r="178">
          <cell r="C178" t="str">
            <v>65.622.730-3</v>
          </cell>
          <cell r="D178" t="str">
            <v>JUNTA DE VECINOS RÍO SECO</v>
          </cell>
          <cell r="E178">
            <v>2015</v>
          </cell>
          <cell r="F178">
            <v>2401005</v>
          </cell>
          <cell r="G178">
            <v>0</v>
          </cell>
          <cell r="H178">
            <v>4</v>
          </cell>
          <cell r="I178" t="str">
            <v>ADQUISICIÓN Y CAPACITACIÓN EN EQUIPO RADIAL BANDA HF PARA LA CALETA RÍO SECO</v>
          </cell>
          <cell r="J178" t="str">
            <v xml:space="preserve">NO CUMPLE </v>
          </cell>
        </row>
        <row r="179">
          <cell r="C179" t="str">
            <v>65.040.703-2</v>
          </cell>
          <cell r="D179" t="str">
            <v>JUNTA DE VECINOS REINALDO ORELLANA</v>
          </cell>
          <cell r="E179">
            <v>2015</v>
          </cell>
          <cell r="F179">
            <v>2401005</v>
          </cell>
          <cell r="G179">
            <v>0</v>
          </cell>
          <cell r="H179">
            <v>5</v>
          </cell>
          <cell r="I179" t="str">
            <v>ADQUISICIÓN Y CAPACITACIÓN EN PRIMEROS AUXILIOS Y EXTINCIÓN DE INCENDIOS PARA LA JUNTA DE VECINOS CALETA CARAMUCHO</v>
          </cell>
          <cell r="J179" t="str">
            <v xml:space="preserve">NO CUMPLE </v>
          </cell>
        </row>
        <row r="180">
          <cell r="C180" t="str">
            <v>65.853.040-2</v>
          </cell>
          <cell r="D180" t="str">
            <v>JUNTA DE VECINOS CALETA CAÑAMO</v>
          </cell>
          <cell r="E180">
            <v>2015</v>
          </cell>
          <cell r="F180">
            <v>2401005</v>
          </cell>
          <cell r="G180">
            <v>0</v>
          </cell>
          <cell r="H180">
            <v>7</v>
          </cell>
          <cell r="I180" t="str">
            <v>ADQUISICIÓN Y CAPACITACIÓN EN PRIMEROS AUXILIOS Y EXTINCIÓN DE INCENDIOS PARA LA JUNTA DE VECINOS CALETA CAÑAMO</v>
          </cell>
          <cell r="J180" t="str">
            <v xml:space="preserve">NO CUMPLE </v>
          </cell>
        </row>
        <row r="181">
          <cell r="C181" t="str">
            <v>65.049.188-2</v>
          </cell>
          <cell r="D181" t="str">
            <v>CLUB DEL ADULTO MAYOR PUERTO DE PISAGUA</v>
          </cell>
          <cell r="E181">
            <v>2015</v>
          </cell>
          <cell r="F181">
            <v>2401005</v>
          </cell>
          <cell r="G181">
            <v>0</v>
          </cell>
          <cell r="H181">
            <v>8</v>
          </cell>
          <cell r="I181" t="str">
            <v>RECUPERACIÓN, ASEO Y ORNATO DEL CEMENTERIO GENERAL DE PISAGUA, PLAYA BLANCA, PLAYA 6, COMO ESPACIOS PÚBLICOS</v>
          </cell>
          <cell r="J181" t="str">
            <v xml:space="preserve">NO CUMPLE </v>
          </cell>
        </row>
        <row r="182">
          <cell r="C182" t="str">
            <v>65.049.370-2</v>
          </cell>
          <cell r="D182" t="str">
            <v>UNIÓN COMUNAL SIGLO XXI</v>
          </cell>
          <cell r="E182">
            <v>2015</v>
          </cell>
          <cell r="F182">
            <v>2401005</v>
          </cell>
          <cell r="G182">
            <v>0</v>
          </cell>
          <cell r="H182">
            <v>10</v>
          </cell>
          <cell r="I182" t="str">
            <v>EDUCACIÓN INTEGRAL EN PREVENCIÓN PARA LA VIOLENCIA ESCOLAR (COLEGIO DE LENGUAJE Y/O ESCOLARES, PADRES Y PROFESORES)</v>
          </cell>
          <cell r="J182" t="str">
            <v xml:space="preserve">NO CUMPLE </v>
          </cell>
        </row>
        <row r="183">
          <cell r="C183" t="str">
            <v>65.070.456-8</v>
          </cell>
          <cell r="D183" t="str">
            <v>JUNTA DE VECINOS SUYANA</v>
          </cell>
          <cell r="E183">
            <v>2015</v>
          </cell>
          <cell r="F183">
            <v>2401005</v>
          </cell>
          <cell r="G183">
            <v>0</v>
          </cell>
          <cell r="H183">
            <v>11</v>
          </cell>
          <cell r="I183" t="str">
            <v>SEGURIDAD PARA NUESTRAS FAMILIAS Y BARRIO</v>
          </cell>
          <cell r="J183" t="str">
            <v>NO CUMPLE</v>
          </cell>
        </row>
        <row r="184">
          <cell r="C184" t="str">
            <v>65.652.050-7</v>
          </cell>
          <cell r="D184" t="str">
            <v>JUNTA VECINAL VILLA SAN ANDRÉS PICA</v>
          </cell>
          <cell r="E184">
            <v>2015</v>
          </cell>
          <cell r="F184">
            <v>2401005</v>
          </cell>
          <cell r="G184">
            <v>0</v>
          </cell>
          <cell r="H184">
            <v>14</v>
          </cell>
          <cell r="I184" t="str">
            <v>VIDA EN SEGURIDAD PARA NUESTRA VILLA</v>
          </cell>
          <cell r="J184" t="str">
            <v xml:space="preserve">NO CUMPLE </v>
          </cell>
        </row>
        <row r="185">
          <cell r="C185" t="str">
            <v>65.035.425-7</v>
          </cell>
          <cell r="D185" t="str">
            <v>JUNTA DE VECINOS DOLORES N°34</v>
          </cell>
          <cell r="E185">
            <v>2015</v>
          </cell>
          <cell r="F185">
            <v>2401005</v>
          </cell>
          <cell r="G185">
            <v>0</v>
          </cell>
          <cell r="H185">
            <v>15</v>
          </cell>
          <cell r="I185" t="str">
            <v>COMPROMETIDOS ERRADICAMOS LA DELINCUENCIA</v>
          </cell>
          <cell r="J185" t="str">
            <v xml:space="preserve">NO CUMPLE </v>
          </cell>
        </row>
        <row r="186">
          <cell r="C186" t="str">
            <v>56.077.080-4</v>
          </cell>
          <cell r="D186" t="str">
            <v xml:space="preserve">CLUB DEPORTIVO SOCIAL CAUPOLICÁN </v>
          </cell>
          <cell r="E186">
            <v>2015</v>
          </cell>
          <cell r="F186">
            <v>2401005</v>
          </cell>
          <cell r="G186">
            <v>0</v>
          </cell>
          <cell r="H186">
            <v>17</v>
          </cell>
          <cell r="I186" t="str">
            <v>CON ALARMAS COMUNITARIAS PROTEGEMOS NUESTROS VECINOS</v>
          </cell>
          <cell r="J186" t="str">
            <v xml:space="preserve">NO CUMPLE </v>
          </cell>
        </row>
        <row r="187">
          <cell r="C187" t="str">
            <v>65.566.940-K</v>
          </cell>
          <cell r="D187" t="str">
            <v xml:space="preserve">JUNTA DE VECINOS VILLA LAS ROSAS </v>
          </cell>
          <cell r="E187">
            <v>2015</v>
          </cell>
          <cell r="F187">
            <v>2401005</v>
          </cell>
          <cell r="G187">
            <v>0</v>
          </cell>
          <cell r="H187">
            <v>18</v>
          </cell>
          <cell r="I187" t="str">
            <v>CON ALARMAS COMUNITARIAS PROTEGEMOS NUESTROS VECINOS</v>
          </cell>
          <cell r="J187" t="str">
            <v xml:space="preserve">NO CUMPLE </v>
          </cell>
        </row>
        <row r="188">
          <cell r="C188" t="str">
            <v>65.057.578-4</v>
          </cell>
          <cell r="D188" t="str">
            <v>CLUB SOCIAL, CULTURAL Y DEPORTIVO A.G.A.</v>
          </cell>
          <cell r="E188">
            <v>2015</v>
          </cell>
          <cell r="F188">
            <v>2401005</v>
          </cell>
          <cell r="G188">
            <v>0</v>
          </cell>
          <cell r="H188">
            <v>19</v>
          </cell>
          <cell r="I188" t="str">
            <v>PROTEGEMOS NUESTRA COMUNIDAD PARA VIVIR TRANQUILOS</v>
          </cell>
          <cell r="J188" t="str">
            <v xml:space="preserve">NO CUMPLE </v>
          </cell>
        </row>
        <row r="189">
          <cell r="C189" t="str">
            <v>65.670.720-8</v>
          </cell>
          <cell r="D189" t="str">
            <v>CLUB DEPORTIVO GABRIELA MISTRAL</v>
          </cell>
          <cell r="E189">
            <v>2015</v>
          </cell>
          <cell r="F189">
            <v>2401005</v>
          </cell>
          <cell r="G189">
            <v>0</v>
          </cell>
          <cell r="H189">
            <v>20</v>
          </cell>
          <cell r="I189" t="str">
            <v>COMBATIMOS LA DELINCUENCIA CON ALARMAS COMUNITARIAS PARA PROTEGER A LOS VECINOS DEL SECTOR</v>
          </cell>
          <cell r="J189" t="str">
            <v xml:space="preserve">NO CUMPLE </v>
          </cell>
        </row>
        <row r="190">
          <cell r="C190" t="str">
            <v>74.950.500-1</v>
          </cell>
          <cell r="D190" t="str">
            <v xml:space="preserve">JUNTA VECINAL BELLA VISTA </v>
          </cell>
          <cell r="E190">
            <v>2015</v>
          </cell>
          <cell r="F190">
            <v>2401005</v>
          </cell>
          <cell r="G190">
            <v>0</v>
          </cell>
          <cell r="H190">
            <v>21</v>
          </cell>
          <cell r="I190" t="str">
            <v xml:space="preserve">JUNTA DE VECINOS BELLA VISTA SEGURA Y VIGILADA POR CÁMARA </v>
          </cell>
          <cell r="J190" t="str">
            <v xml:space="preserve">NO CUMPLE </v>
          </cell>
        </row>
        <row r="191">
          <cell r="C191" t="str">
            <v>65.779.260-8</v>
          </cell>
          <cell r="D191" t="str">
            <v xml:space="preserve">IGLESIA MINISTERIO INTERNACIONAL SANIDAD A LAS NACIONES </v>
          </cell>
          <cell r="E191">
            <v>2015</v>
          </cell>
          <cell r="F191">
            <v>2401005</v>
          </cell>
          <cell r="G191">
            <v>0</v>
          </cell>
          <cell r="H191">
            <v>22</v>
          </cell>
          <cell r="I191" t="str">
            <v xml:space="preserve">UN NIÑO VULNERABLE ES UN RIESGO SOCIAL FUTURO </v>
          </cell>
          <cell r="J191" t="str">
            <v xml:space="preserve">NO CUMPLE </v>
          </cell>
        </row>
        <row r="192">
          <cell r="C192" t="str">
            <v>65.102.092-1</v>
          </cell>
          <cell r="D192" t="str">
            <v xml:space="preserve">JUNTA DE VECINOS NORTE GRANDE </v>
          </cell>
          <cell r="E192">
            <v>2015</v>
          </cell>
          <cell r="F192">
            <v>2401005</v>
          </cell>
          <cell r="G192">
            <v>0</v>
          </cell>
          <cell r="H192">
            <v>30</v>
          </cell>
          <cell r="I192" t="str">
            <v>CÁMARAS NORTE GRANDE</v>
          </cell>
          <cell r="J192" t="str">
            <v xml:space="preserve">NO CUMPLE </v>
          </cell>
        </row>
        <row r="193">
          <cell r="C193" t="str">
            <v>74.814.600-8</v>
          </cell>
          <cell r="D193" t="str">
            <v>JUNTA VECINAL N° 43 URBINAS I</v>
          </cell>
          <cell r="E193">
            <v>2015</v>
          </cell>
          <cell r="F193">
            <v>2401005</v>
          </cell>
          <cell r="G193">
            <v>0</v>
          </cell>
          <cell r="H193">
            <v>31</v>
          </cell>
          <cell r="I193" t="str">
            <v>CÁMARAS URBINAS 1</v>
          </cell>
          <cell r="J193" t="str">
            <v xml:space="preserve">NO CUMPLE </v>
          </cell>
        </row>
        <row r="194">
          <cell r="C194" t="str">
            <v>65.031.625-8</v>
          </cell>
          <cell r="D194" t="str">
            <v>JUNTA DE VECINOS LA UNIÓN HACE LA FUERZA</v>
          </cell>
          <cell r="E194">
            <v>2015</v>
          </cell>
          <cell r="F194">
            <v>2401005</v>
          </cell>
          <cell r="G194">
            <v>0</v>
          </cell>
          <cell r="H194">
            <v>32</v>
          </cell>
          <cell r="I194" t="str">
            <v>CÁMARAS UNIÓN HACE LA FUERZA</v>
          </cell>
          <cell r="J194" t="str">
            <v xml:space="preserve">NO CUMPLE </v>
          </cell>
        </row>
        <row r="195">
          <cell r="C195" t="str">
            <v>74.814.800-0</v>
          </cell>
          <cell r="D195" t="str">
            <v>JUNTA VECINAL ZAPIGA II</v>
          </cell>
          <cell r="E195">
            <v>2015</v>
          </cell>
          <cell r="F195">
            <v>2401005</v>
          </cell>
          <cell r="G195">
            <v>0</v>
          </cell>
          <cell r="H195">
            <v>35</v>
          </cell>
          <cell r="I195" t="str">
            <v>CÁMARAS ZAPIGA II</v>
          </cell>
          <cell r="J195" t="str">
            <v xml:space="preserve">NO CUMPLE </v>
          </cell>
        </row>
        <row r="196">
          <cell r="C196" t="str">
            <v>74.408.100-9</v>
          </cell>
          <cell r="D196" t="str">
            <v>JUNTA DE VECINOS NUEVO IQUIQUE</v>
          </cell>
          <cell r="E196">
            <v>2015</v>
          </cell>
          <cell r="F196">
            <v>2401005</v>
          </cell>
          <cell r="G196">
            <v>0</v>
          </cell>
          <cell r="H196">
            <v>36</v>
          </cell>
          <cell r="I196" t="str">
            <v>CÁMARAS NUEVO IQUIQUE</v>
          </cell>
          <cell r="J196" t="str">
            <v xml:space="preserve">NO CUMPLE </v>
          </cell>
        </row>
        <row r="197">
          <cell r="C197" t="str">
            <v>56.075.940-1</v>
          </cell>
          <cell r="D197" t="str">
            <v xml:space="preserve">JUNTA VECINAL SANTA TERESA DE LOS ANDES </v>
          </cell>
          <cell r="E197">
            <v>2015</v>
          </cell>
          <cell r="F197">
            <v>2401005</v>
          </cell>
          <cell r="G197">
            <v>0</v>
          </cell>
          <cell r="H197">
            <v>43</v>
          </cell>
          <cell r="I197" t="str">
            <v>CÁMARAS SANTA TERESA</v>
          </cell>
          <cell r="J197" t="str">
            <v xml:space="preserve">NO CUMPLE </v>
          </cell>
        </row>
        <row r="198">
          <cell r="C198" t="str">
            <v>65.004.897-0</v>
          </cell>
          <cell r="D198" t="str">
            <v>JUNTA DE VECINOS  VILLA VISTA AL MAR</v>
          </cell>
          <cell r="E198">
            <v>2015</v>
          </cell>
          <cell r="F198">
            <v>2401005</v>
          </cell>
          <cell r="G198">
            <v>0</v>
          </cell>
          <cell r="H198">
            <v>44</v>
          </cell>
          <cell r="I198" t="str">
            <v>CÁMARAS VILLA VISTA AL MAR</v>
          </cell>
          <cell r="J198" t="str">
            <v xml:space="preserve">NO CUMPLE </v>
          </cell>
        </row>
        <row r="199">
          <cell r="C199" t="str">
            <v>65.420.090-4</v>
          </cell>
          <cell r="D199" t="str">
            <v>JUNTA DE VECINOS VISTA AL MAR</v>
          </cell>
          <cell r="E199">
            <v>2015</v>
          </cell>
          <cell r="F199">
            <v>2401005</v>
          </cell>
          <cell r="G199">
            <v>0</v>
          </cell>
          <cell r="H199">
            <v>46</v>
          </cell>
          <cell r="I199" t="str">
            <v>CÁMARAS VISTA AL MAR</v>
          </cell>
          <cell r="J199" t="str">
            <v xml:space="preserve">NO CUMPLE </v>
          </cell>
        </row>
        <row r="200">
          <cell r="C200" t="str">
            <v>65.070.908-k</v>
          </cell>
          <cell r="D200" t="str">
            <v xml:space="preserve">JUNTA DE VECINOS SAN LORENZO DE TARAPACÁ </v>
          </cell>
          <cell r="E200">
            <v>2015</v>
          </cell>
          <cell r="F200">
            <v>2401005</v>
          </cell>
          <cell r="G200">
            <v>0</v>
          </cell>
          <cell r="H200">
            <v>47</v>
          </cell>
          <cell r="I200" t="str">
            <v>CÁMARAS SAN LORENZO</v>
          </cell>
          <cell r="J200" t="str">
            <v xml:space="preserve">NO CUMPLE </v>
          </cell>
        </row>
        <row r="201">
          <cell r="C201" t="str">
            <v>65.054.402-1</v>
          </cell>
          <cell r="D201" t="str">
            <v>JUNTA DE VECINOS RAMÓN GALLEGUILLOS  CASTILLO</v>
          </cell>
          <cell r="E201">
            <v>2015</v>
          </cell>
          <cell r="F201">
            <v>2401005</v>
          </cell>
          <cell r="G201">
            <v>0</v>
          </cell>
          <cell r="H201">
            <v>50</v>
          </cell>
          <cell r="I201" t="str">
            <v>LECTOR DE PATENTE RAMOS GALLEGUILLOS</v>
          </cell>
          <cell r="J201" t="str">
            <v xml:space="preserve">NO CUMPLE </v>
          </cell>
        </row>
        <row r="202">
          <cell r="C202" t="str">
            <v>65.466.890-6</v>
          </cell>
          <cell r="D202" t="str">
            <v>JUNTA DE VECINOS 16 DE DICIEMBRE</v>
          </cell>
          <cell r="E202">
            <v>2015</v>
          </cell>
          <cell r="F202">
            <v>2401005</v>
          </cell>
          <cell r="G202">
            <v>0</v>
          </cell>
          <cell r="H202">
            <v>52</v>
          </cell>
          <cell r="I202" t="str">
            <v>CÁMARAS 16 DE DICIEMBRE</v>
          </cell>
          <cell r="J202" t="str">
            <v xml:space="preserve">NO CUMPLE </v>
          </cell>
        </row>
        <row r="203">
          <cell r="C203" t="str">
            <v>65.466.890-6</v>
          </cell>
          <cell r="D203" t="str">
            <v>JUNTA DE VECINOS 16 DE DICIEMBRE</v>
          </cell>
          <cell r="E203">
            <v>2015</v>
          </cell>
          <cell r="F203">
            <v>2401005</v>
          </cell>
          <cell r="G203">
            <v>0</v>
          </cell>
          <cell r="H203">
            <v>53</v>
          </cell>
          <cell r="I203" t="str">
            <v>ALARMAS 16 DE DICIEMBRE</v>
          </cell>
          <cell r="J203" t="str">
            <v xml:space="preserve">NO CUMPLE </v>
          </cell>
        </row>
        <row r="204">
          <cell r="C204" t="str">
            <v>65.441.990-6</v>
          </cell>
          <cell r="D204" t="str">
            <v>JUNTA DE VECINOS DUNAS I NORTE</v>
          </cell>
          <cell r="E204">
            <v>2015</v>
          </cell>
          <cell r="F204">
            <v>2401005</v>
          </cell>
          <cell r="G204">
            <v>0</v>
          </cell>
          <cell r="H204">
            <v>56</v>
          </cell>
          <cell r="I204" t="str">
            <v xml:space="preserve">VECINOS DE LA POBLACIÓN DUNAS I NORTE SE CUIDAN CON CÁMARAS DE SEGURIDAD </v>
          </cell>
          <cell r="J204" t="str">
            <v xml:space="preserve">NO CUMPLE </v>
          </cell>
        </row>
        <row r="205">
          <cell r="C205" t="str">
            <v>65.508.740-0</v>
          </cell>
          <cell r="D205" t="str">
            <v xml:space="preserve">JUNTA DE VECINOS PRIMERAS PIEDRAS III CHIPANA ORIENTE </v>
          </cell>
          <cell r="E205">
            <v>2015</v>
          </cell>
          <cell r="F205">
            <v>2401005</v>
          </cell>
          <cell r="G205">
            <v>0</v>
          </cell>
          <cell r="H205">
            <v>57</v>
          </cell>
          <cell r="I205" t="str">
            <v xml:space="preserve">PRIMERAS PIEDRAS III QUIERE HOGARES CON SEGURIDAD </v>
          </cell>
          <cell r="J205" t="str">
            <v xml:space="preserve">NO CUMPLE </v>
          </cell>
        </row>
        <row r="206">
          <cell r="C206" t="str">
            <v>72.601.900-2</v>
          </cell>
          <cell r="D206" t="str">
            <v>JUNTA VECINAL LIBERTAD</v>
          </cell>
          <cell r="E206">
            <v>2015</v>
          </cell>
          <cell r="F206">
            <v>2401005</v>
          </cell>
          <cell r="G206">
            <v>0</v>
          </cell>
          <cell r="H206">
            <v>59</v>
          </cell>
          <cell r="I206" t="str">
            <v>CÁMARAS JUNTA DE VECINOS LIBERTAD</v>
          </cell>
          <cell r="J206" t="str">
            <v xml:space="preserve">NO CUMPLE </v>
          </cell>
        </row>
        <row r="207">
          <cell r="C207" t="str">
            <v>65.091.311-6</v>
          </cell>
          <cell r="D207" t="str">
            <v>JUNTA VECINAL REINA MAR</v>
          </cell>
          <cell r="E207">
            <v>2015</v>
          </cell>
          <cell r="F207">
            <v>2401005</v>
          </cell>
          <cell r="G207">
            <v>0</v>
          </cell>
          <cell r="H207">
            <v>61</v>
          </cell>
          <cell r="I207" t="str">
            <v>POBLACIÓN REINA MAR SEGURA CON CÁMARAS</v>
          </cell>
          <cell r="J207" t="str">
            <v xml:space="preserve">NO CUMPLE </v>
          </cell>
        </row>
        <row r="208">
          <cell r="C208" t="str">
            <v>71.950.500-7</v>
          </cell>
          <cell r="D208" t="str">
            <v>SINDICATO INTEREMPRESAS TRABAJADORES ZOFRI</v>
          </cell>
          <cell r="E208">
            <v>2015</v>
          </cell>
          <cell r="F208">
            <v>2401005</v>
          </cell>
          <cell r="G208">
            <v>0</v>
          </cell>
          <cell r="H208">
            <v>62</v>
          </cell>
          <cell r="I208" t="str">
            <v>MÁS SEGURIDAD PARA LOS NIÑOS, MADRES Y VECINOS DEL JARDIN ANATIRI</v>
          </cell>
          <cell r="J208" t="str">
            <v xml:space="preserve">NO CUMPLE </v>
          </cell>
        </row>
        <row r="209">
          <cell r="C209" t="str">
            <v>73.929.600-5</v>
          </cell>
          <cell r="D209" t="str">
            <v xml:space="preserve">FUNDACIÓN NIÑOS EN LA HUELLA </v>
          </cell>
          <cell r="E209">
            <v>2015</v>
          </cell>
          <cell r="F209">
            <v>2401005</v>
          </cell>
          <cell r="G209">
            <v>0</v>
          </cell>
          <cell r="H209">
            <v>63</v>
          </cell>
          <cell r="I209" t="str">
            <v xml:space="preserve">CÁMARA Y SEGURIDAD PARA REFUGIO DE NIÑOS EN LA HUELLA </v>
          </cell>
          <cell r="J209" t="str">
            <v xml:space="preserve">NO CUMPLE </v>
          </cell>
        </row>
        <row r="210">
          <cell r="C210" t="str">
            <v>65.456.110-9</v>
          </cell>
          <cell r="D210" t="str">
            <v>JUNTA VECINAL N° 34 VILLA MAGISTERIO</v>
          </cell>
          <cell r="E210">
            <v>2015</v>
          </cell>
          <cell r="F210">
            <v>2401005</v>
          </cell>
          <cell r="G210">
            <v>0</v>
          </cell>
          <cell r="H210">
            <v>67</v>
          </cell>
          <cell r="I210" t="str">
            <v xml:space="preserve">VILLA MAGISTERIO ILUMINADA Y SEGURA </v>
          </cell>
          <cell r="J210" t="str">
            <v xml:space="preserve">NO CUMPLE </v>
          </cell>
        </row>
        <row r="211">
          <cell r="C211" t="str">
            <v>65.023.253-4</v>
          </cell>
          <cell r="D211" t="str">
            <v xml:space="preserve">JUNTA DE VECINOS N° 20 PUEBLO DE CHUSMIZA </v>
          </cell>
          <cell r="E211">
            <v>2015</v>
          </cell>
          <cell r="F211">
            <v>2401005</v>
          </cell>
          <cell r="G211">
            <v>0</v>
          </cell>
          <cell r="H211">
            <v>68</v>
          </cell>
          <cell r="I211" t="str">
            <v xml:space="preserve">ALUMBRANDO MI MARKA </v>
          </cell>
          <cell r="J211" t="str">
            <v xml:space="preserve">NO CUMPLE </v>
          </cell>
        </row>
        <row r="212">
          <cell r="C212" t="str">
            <v>65.032.490-0</v>
          </cell>
          <cell r="D212" t="str">
            <v xml:space="preserve">FUNDACIÓN JUVENTUD EMPRENDEDORA </v>
          </cell>
          <cell r="E212">
            <v>2015</v>
          </cell>
          <cell r="F212">
            <v>2401005</v>
          </cell>
          <cell r="G212">
            <v>0</v>
          </cell>
          <cell r="H212">
            <v>70</v>
          </cell>
          <cell r="I212" t="str">
            <v>CO-NEXOS CUADRANTE 1</v>
          </cell>
          <cell r="J212" t="str">
            <v>NO CUMPLE</v>
          </cell>
        </row>
        <row r="213">
          <cell r="C213" t="str">
            <v>65.055.974-6</v>
          </cell>
          <cell r="D213" t="str">
            <v>CORPORACIÓN DE PESCADORES Y BUZOS ARTESANALES DE IQUIQUE</v>
          </cell>
          <cell r="E213">
            <v>2015</v>
          </cell>
          <cell r="F213">
            <v>2401005</v>
          </cell>
          <cell r="G213">
            <v>0</v>
          </cell>
          <cell r="H213">
            <v>81</v>
          </cell>
          <cell r="I213" t="str">
            <v>PROYECTO CONTINUIDAD IMPLEMENTACIÓN VIGILANCIA CALETA RIQUELME, CIRCUITO CERRADO DE TELEVISIÓN</v>
          </cell>
          <cell r="J213" t="str">
            <v xml:space="preserve">NO CUMPLE </v>
          </cell>
        </row>
        <row r="214">
          <cell r="C214" t="str">
            <v>65.301.200-4</v>
          </cell>
          <cell r="D214" t="str">
            <v>ASOCIACIÓN DE FÚTBOL POZO ALMONTE</v>
          </cell>
          <cell r="E214">
            <v>2015</v>
          </cell>
          <cell r="F214">
            <v>2401005</v>
          </cell>
          <cell r="G214">
            <v>0</v>
          </cell>
          <cell r="H214">
            <v>84</v>
          </cell>
          <cell r="I214" t="str">
            <v>ILUMINANDO TU CAMINO</v>
          </cell>
          <cell r="J214" t="str">
            <v xml:space="preserve">NO CUMPLE </v>
          </cell>
        </row>
        <row r="215">
          <cell r="C215" t="str">
            <v>71.457.000-5</v>
          </cell>
          <cell r="D215" t="str">
            <v xml:space="preserve">JUNTA VECINAL N° 1 POZO ALMONTE </v>
          </cell>
          <cell r="E215">
            <v>2015</v>
          </cell>
          <cell r="F215">
            <v>2401005</v>
          </cell>
          <cell r="G215">
            <v>0</v>
          </cell>
          <cell r="H215">
            <v>85</v>
          </cell>
          <cell r="I215" t="str">
            <v xml:space="preserve">ALARMAS JUNTA VECINAL POZO ALMONTE </v>
          </cell>
          <cell r="J215" t="str">
            <v xml:space="preserve">NO CUMPLE </v>
          </cell>
        </row>
        <row r="216">
          <cell r="C216" t="str">
            <v>65.032.490-0</v>
          </cell>
          <cell r="D216" t="str">
            <v xml:space="preserve">FUNDACIÓN JUVENTUD EMPRENDEDORA </v>
          </cell>
          <cell r="E216">
            <v>2015</v>
          </cell>
          <cell r="F216">
            <v>2401005</v>
          </cell>
          <cell r="G216">
            <v>0</v>
          </cell>
          <cell r="H216">
            <v>87</v>
          </cell>
          <cell r="I216" t="str">
            <v>CONEXOS- CUADRANTES 1/3</v>
          </cell>
          <cell r="J216" t="str">
            <v xml:space="preserve">NO CUMPLE </v>
          </cell>
        </row>
        <row r="217">
          <cell r="C217" t="str">
            <v>75.963.010-6</v>
          </cell>
          <cell r="D217" t="str">
            <v>JUNTA DE VECINOS ALIANZA</v>
          </cell>
          <cell r="E217">
            <v>2015</v>
          </cell>
          <cell r="F217">
            <v>2401005</v>
          </cell>
          <cell r="G217">
            <v>0</v>
          </cell>
          <cell r="H217">
            <v>0</v>
          </cell>
          <cell r="I217" t="str">
            <v>CÁMARAS ALIANZA</v>
          </cell>
          <cell r="J217" t="str">
            <v xml:space="preserve">NO CUMPLE </v>
          </cell>
        </row>
        <row r="218">
          <cell r="C218" t="str">
            <v>65.049.370-2</v>
          </cell>
          <cell r="D218" t="str">
            <v>UNIÓN COMUNAL SIGLO XXI</v>
          </cell>
          <cell r="E218">
            <v>2016</v>
          </cell>
          <cell r="F218">
            <v>2401005</v>
          </cell>
          <cell r="G218">
            <v>0</v>
          </cell>
          <cell r="H218">
            <v>1</v>
          </cell>
          <cell r="I218" t="str">
            <v>EDUCACIÓN INTEGRAL EN PREVENCIÓN DE LA VIOLENCIA ESCOLAR Y LA BUENA CONVIVENCIA (ESCUELA DE LENGUAJE SANTA LAURA, PREESCOLARES, PADRES Y APODERADOS)</v>
          </cell>
          <cell r="J218" t="str">
            <v xml:space="preserve">NO CUMPLE </v>
          </cell>
        </row>
        <row r="219">
          <cell r="C219" t="str">
            <v>65.024.997-6</v>
          </cell>
          <cell r="D219" t="str">
            <v>CLUB ADULTO MAYOR PLAYA BRAVA</v>
          </cell>
          <cell r="E219">
            <v>2016</v>
          </cell>
          <cell r="F219">
            <v>2401005</v>
          </cell>
          <cell r="G219">
            <v>0</v>
          </cell>
          <cell r="H219">
            <v>16</v>
          </cell>
          <cell r="I219" t="str">
            <v>ILUMINANDO LA SEGURIDAD DEL CLUB ADULTO MAYOR PLAYA BRAVA</v>
          </cell>
          <cell r="J219" t="str">
            <v xml:space="preserve">NO CUMPLE </v>
          </cell>
        </row>
        <row r="220">
          <cell r="C220" t="str">
            <v>65.083.691-K</v>
          </cell>
          <cell r="D220" t="str">
            <v>CENTRO DE MADRES EL MORRO</v>
          </cell>
          <cell r="E220">
            <v>2016</v>
          </cell>
          <cell r="F220">
            <v>2401005</v>
          </cell>
          <cell r="G220">
            <v>0</v>
          </cell>
          <cell r="H220">
            <v>22</v>
          </cell>
          <cell r="I220" t="str">
            <v>ALARMAS PARA MI BARRIO</v>
          </cell>
          <cell r="J220" t="str">
            <v xml:space="preserve">NO CUMPLE </v>
          </cell>
        </row>
        <row r="221">
          <cell r="C221" t="str">
            <v>65.052.729-1</v>
          </cell>
          <cell r="D221" t="str">
            <v>CLUB SOCIAL DEPORTIVO Y CULTURAL PASAJE ESFUERZO</v>
          </cell>
          <cell r="E221">
            <v>2016</v>
          </cell>
          <cell r="F221">
            <v>2401005</v>
          </cell>
          <cell r="G221">
            <v>0</v>
          </cell>
          <cell r="H221">
            <v>23</v>
          </cell>
          <cell r="I221" t="str">
            <v>ALARMAS PASAJE ESFUERZO</v>
          </cell>
          <cell r="J221" t="str">
            <v xml:space="preserve">NO CUMPLE </v>
          </cell>
        </row>
        <row r="222">
          <cell r="C222" t="str">
            <v>65.004.809-1</v>
          </cell>
          <cell r="D222" t="str">
            <v>JUNTA VECINOS LA PUNTILLA N°28</v>
          </cell>
          <cell r="E222">
            <v>2016</v>
          </cell>
          <cell r="F222">
            <v>2401005</v>
          </cell>
          <cell r="G222">
            <v>0</v>
          </cell>
          <cell r="H222">
            <v>24</v>
          </cell>
          <cell r="I222" t="str">
            <v>ALARMAS LA PUNTILLA</v>
          </cell>
          <cell r="J222" t="str">
            <v xml:space="preserve">NO CUMPLE </v>
          </cell>
        </row>
        <row r="223">
          <cell r="C223" t="str">
            <v>65.402.360-3</v>
          </cell>
          <cell r="D223" t="str">
            <v>CLUB ADULTO MAYOR PAZ Y AMOR</v>
          </cell>
          <cell r="E223">
            <v>2016</v>
          </cell>
          <cell r="F223">
            <v>2401005</v>
          </cell>
          <cell r="G223">
            <v>0</v>
          </cell>
          <cell r="H223">
            <v>25</v>
          </cell>
          <cell r="I223" t="str">
            <v>ALARMAS PARA EL MORRO</v>
          </cell>
          <cell r="J223" t="str">
            <v xml:space="preserve">NO CUMPLE </v>
          </cell>
        </row>
        <row r="224">
          <cell r="C224" t="str">
            <v>65.722.350-6</v>
          </cell>
          <cell r="D224" t="str">
            <v>JUNTA DE VECINOS SAN JORGE</v>
          </cell>
          <cell r="E224">
            <v>2016</v>
          </cell>
          <cell r="F224">
            <v>2401005</v>
          </cell>
          <cell r="G224">
            <v>0</v>
          </cell>
          <cell r="H224">
            <v>33</v>
          </cell>
          <cell r="I224" t="str">
            <v>ALARMAS SAN JORGE</v>
          </cell>
          <cell r="J224" t="str">
            <v xml:space="preserve">NO CUMPLE </v>
          </cell>
        </row>
        <row r="225">
          <cell r="C225" t="str">
            <v>65.049.856-9</v>
          </cell>
          <cell r="D225" t="str">
            <v>JUNTA DE VECINOS MUJERES DEL FUTURO</v>
          </cell>
          <cell r="E225">
            <v>2016</v>
          </cell>
          <cell r="F225">
            <v>2401005</v>
          </cell>
          <cell r="G225">
            <v>0</v>
          </cell>
          <cell r="H225">
            <v>34</v>
          </cell>
          <cell r="I225" t="str">
            <v>ALARMAS MUJERES DEL FUTURO</v>
          </cell>
          <cell r="J225" t="str">
            <v xml:space="preserve">NO CUMPLE </v>
          </cell>
        </row>
        <row r="226">
          <cell r="C226" t="str">
            <v>74.407.800-8</v>
          </cell>
          <cell r="D226" t="str">
            <v>JUNTA DE VECINOS BERNARDO LEIGTHON</v>
          </cell>
          <cell r="E226">
            <v>2016</v>
          </cell>
          <cell r="F226">
            <v>2401005</v>
          </cell>
          <cell r="G226">
            <v>0</v>
          </cell>
          <cell r="H226">
            <v>40</v>
          </cell>
          <cell r="I226" t="str">
            <v>ALARMAS BERNARDO LEIGTHON</v>
          </cell>
          <cell r="J226" t="str">
            <v xml:space="preserve">NO CUMPLE </v>
          </cell>
        </row>
        <row r="227">
          <cell r="C227" t="str">
            <v>65.466.890-6</v>
          </cell>
          <cell r="D227" t="str">
            <v>JUNTA DE VECINOS 16 DE DICIEMBRE</v>
          </cell>
          <cell r="E227">
            <v>2016</v>
          </cell>
          <cell r="F227">
            <v>2401005</v>
          </cell>
          <cell r="G227">
            <v>0</v>
          </cell>
          <cell r="H227">
            <v>41</v>
          </cell>
          <cell r="I227" t="str">
            <v>CONTINUIDAD ALARMAS 16 DE DICIEMBRE</v>
          </cell>
          <cell r="J227" t="str">
            <v xml:space="preserve">NO CUMPLE </v>
          </cell>
        </row>
        <row r="228">
          <cell r="C228" t="str">
            <v>74.407.900-4</v>
          </cell>
          <cell r="D228" t="str">
            <v>UNIÓN COMUNAL ALTO HOSPICIO</v>
          </cell>
          <cell r="E228">
            <v>2016</v>
          </cell>
          <cell r="F228">
            <v>2401005</v>
          </cell>
          <cell r="G228">
            <v>0</v>
          </cell>
          <cell r="H228">
            <v>42</v>
          </cell>
          <cell r="I228" t="str">
            <v>CÁMARAS UNIÓN COMUNAL</v>
          </cell>
          <cell r="J228" t="str">
            <v xml:space="preserve">NO CUMPLE </v>
          </cell>
        </row>
        <row r="229">
          <cell r="C229" t="str">
            <v>65.264.930-0</v>
          </cell>
          <cell r="D229" t="str">
            <v>JUNTA DE VECINOS SOL NACIENTE DE LA PAMPA</v>
          </cell>
          <cell r="E229">
            <v>2016</v>
          </cell>
          <cell r="F229">
            <v>2401005</v>
          </cell>
          <cell r="G229">
            <v>0</v>
          </cell>
          <cell r="H229">
            <v>43</v>
          </cell>
          <cell r="I229" t="str">
            <v>CÁMARAS SOL NACIENTE DE LA PAMPA</v>
          </cell>
          <cell r="J229" t="str">
            <v xml:space="preserve">NO CUMPLE </v>
          </cell>
        </row>
        <row r="230">
          <cell r="C230" t="str">
            <v>56.075.940-1</v>
          </cell>
          <cell r="D230" t="str">
            <v>JUNTA VECINAL SANTA TERESA DE LOS ANDES</v>
          </cell>
          <cell r="E230">
            <v>2016</v>
          </cell>
          <cell r="F230">
            <v>2401005</v>
          </cell>
          <cell r="G230">
            <v>0</v>
          </cell>
          <cell r="H230">
            <v>44</v>
          </cell>
          <cell r="I230" t="str">
            <v>CONTINUIDAD CÁMARAS SANTA TERESA</v>
          </cell>
          <cell r="J230" t="str">
            <v xml:space="preserve">NO CUMPLE </v>
          </cell>
        </row>
        <row r="231">
          <cell r="C231" t="str">
            <v>65.264.130-K</v>
          </cell>
          <cell r="D231" t="str">
            <v>JUNTA DE VECINOS SANTA ROSA</v>
          </cell>
          <cell r="E231">
            <v>2016</v>
          </cell>
          <cell r="F231">
            <v>2401005</v>
          </cell>
          <cell r="G231">
            <v>0</v>
          </cell>
          <cell r="H231">
            <v>45</v>
          </cell>
          <cell r="I231" t="str">
            <v>CÁMARAS SANTA ROSA</v>
          </cell>
          <cell r="J231" t="str">
            <v xml:space="preserve">NO CUMPLE </v>
          </cell>
        </row>
        <row r="232">
          <cell r="C232" t="str">
            <v>65.004.897-0</v>
          </cell>
          <cell r="D232" t="str">
            <v>JUNTA DE VECINOS VILLA VISTA AL MAR</v>
          </cell>
          <cell r="E232">
            <v>2016</v>
          </cell>
          <cell r="F232">
            <v>2401005</v>
          </cell>
          <cell r="G232">
            <v>0</v>
          </cell>
          <cell r="H232">
            <v>48</v>
          </cell>
          <cell r="I232" t="str">
            <v>CONTINUIDAD CÁMARAS VILLA VISTA AL MAR</v>
          </cell>
          <cell r="J232" t="str">
            <v xml:space="preserve">NO CUMPLE </v>
          </cell>
        </row>
        <row r="233">
          <cell r="C233" t="str">
            <v>65.054.402-1</v>
          </cell>
          <cell r="D233" t="str">
            <v>JUNTA DE  VECINOS RAMÓN GALLEGUILLOS</v>
          </cell>
          <cell r="E233">
            <v>2016</v>
          </cell>
          <cell r="F233">
            <v>2401005</v>
          </cell>
          <cell r="G233">
            <v>0</v>
          </cell>
          <cell r="H233">
            <v>55</v>
          </cell>
          <cell r="I233" t="str">
            <v>CONTINUIDAD - CÁMARAS RAMÓN GALLEGUILLOS</v>
          </cell>
          <cell r="J233" t="str">
            <v xml:space="preserve">NO CUMPLE </v>
          </cell>
        </row>
        <row r="234">
          <cell r="C234" t="str">
            <v>65.031.625-8</v>
          </cell>
          <cell r="D234" t="str">
            <v>JUNTA VECINAL LA UNIÓN HACE LA FUERZA</v>
          </cell>
          <cell r="E234">
            <v>2016</v>
          </cell>
          <cell r="F234">
            <v>2401005</v>
          </cell>
          <cell r="G234">
            <v>0</v>
          </cell>
          <cell r="H234">
            <v>65</v>
          </cell>
          <cell r="I234" t="str">
            <v>CONTINUIDAD CÁMARAS LA UNIÓN HACE LA FUERZA</v>
          </cell>
          <cell r="J234" t="str">
            <v xml:space="preserve">NO CUMPLE </v>
          </cell>
        </row>
        <row r="235">
          <cell r="C235" t="str">
            <v>65.007.516-1</v>
          </cell>
          <cell r="D235" t="str">
            <v>JUNTA VECINAL 318</v>
          </cell>
          <cell r="E235">
            <v>2016</v>
          </cell>
          <cell r="F235">
            <v>2401005</v>
          </cell>
          <cell r="G235">
            <v>0</v>
          </cell>
          <cell r="H235">
            <v>73</v>
          </cell>
          <cell r="I235" t="str">
            <v>CÁMARAS 318</v>
          </cell>
          <cell r="J235" t="str">
            <v xml:space="preserve">NO CUMPLE </v>
          </cell>
        </row>
        <row r="236">
          <cell r="C236" t="str">
            <v>65.180.910-K</v>
          </cell>
          <cell r="D236" t="str">
            <v>COMUNIDAD INDÍGENA AYMARA CUTIJMALLA</v>
          </cell>
          <cell r="E236">
            <v>2016</v>
          </cell>
          <cell r="F236">
            <v>2401005</v>
          </cell>
          <cell r="G236">
            <v>0</v>
          </cell>
          <cell r="H236">
            <v>77</v>
          </cell>
          <cell r="I236" t="str">
            <v>PROTEGEMOS A COMUNIDAD ESTANDO ILUMINADOS</v>
          </cell>
          <cell r="J236" t="str">
            <v xml:space="preserve">NO CUMPLE </v>
          </cell>
        </row>
        <row r="237">
          <cell r="C237" t="str">
            <v>65.030.568-K</v>
          </cell>
          <cell r="D237" t="str">
            <v>JUNTA VECINAL 14 PUEBLO DE MOCHA</v>
          </cell>
          <cell r="E237">
            <v>2016</v>
          </cell>
          <cell r="F237">
            <v>2401005</v>
          </cell>
          <cell r="G237">
            <v>0</v>
          </cell>
          <cell r="H237">
            <v>79</v>
          </cell>
          <cell r="I237" t="str">
            <v>"LA LUZ ILUMINA BRINDANDO SEGURIDAD, MEJORANDO LA SEGURIDAD DE VIDA DE LOS HABITANTES DEL PUEBLO DE MOCHA"</v>
          </cell>
          <cell r="J237" t="str">
            <v xml:space="preserve">NO CUMPLE </v>
          </cell>
        </row>
        <row r="238">
          <cell r="C238" t="str">
            <v>65.086.797-1</v>
          </cell>
          <cell r="D238" t="str">
            <v>CENTRO SOCIAL CULTURAL Y DEPORTIVO ADMI</v>
          </cell>
          <cell r="E238">
            <v>2016</v>
          </cell>
          <cell r="F238">
            <v>2401005</v>
          </cell>
          <cell r="G238">
            <v>0</v>
          </cell>
          <cell r="H238">
            <v>88</v>
          </cell>
          <cell r="I238" t="str">
            <v>SOÑANDO UN FUTURO MEJOR</v>
          </cell>
          <cell r="J238" t="str">
            <v xml:space="preserve">NO CUMPLE </v>
          </cell>
        </row>
        <row r="239">
          <cell r="C239" t="str">
            <v>65.039.760-6</v>
          </cell>
          <cell r="D239" t="str">
            <v>LIGA DEPORTIVA CODEI</v>
          </cell>
          <cell r="E239">
            <v>2016</v>
          </cell>
          <cell r="F239">
            <v>2401005</v>
          </cell>
          <cell r="G239">
            <v>0</v>
          </cell>
          <cell r="H239">
            <v>92</v>
          </cell>
          <cell r="I239" t="str">
            <v>ILUMINACIÓN CANCHA DEPORTIVAS LIGA DEPORTIVA CODEI</v>
          </cell>
          <cell r="J239" t="str">
            <v xml:space="preserve">NO CUMPLE </v>
          </cell>
        </row>
        <row r="240">
          <cell r="C240" t="str">
            <v>65.042.265-1</v>
          </cell>
          <cell r="D240" t="str">
            <v>JUNTA DE  VECINOS N° 29 DE ADELANTO VILLA MILITAR BAQUEDANO</v>
          </cell>
          <cell r="E240">
            <v>2016</v>
          </cell>
          <cell r="F240">
            <v>2401005</v>
          </cell>
          <cell r="G240">
            <v>0</v>
          </cell>
          <cell r="H240">
            <v>94</v>
          </cell>
          <cell r="I240" t="str">
            <v>ILUMINACIÓN SUSTENTABLE Y SEGURIDAD PARA BAQUEDANO</v>
          </cell>
          <cell r="J240" t="str">
            <v xml:space="preserve">NO CUMPLE </v>
          </cell>
        </row>
        <row r="241">
          <cell r="C241" t="str">
            <v>65.035.071-5</v>
          </cell>
          <cell r="D241" t="str">
            <v>CENTRO CULTURAL SOCIAL MÁRTIRES CÉSPEDES Y GONZÁLEZ</v>
          </cell>
          <cell r="E241">
            <v>2016</v>
          </cell>
          <cell r="F241">
            <v>2401005</v>
          </cell>
          <cell r="G241">
            <v>0</v>
          </cell>
          <cell r="H241">
            <v>95</v>
          </cell>
          <cell r="I241" t="str">
            <v>UN APORTE A LA SEGURIDAD DE LOS VECINOS DEL CASCO ANTIGUO DE IQUIQUE</v>
          </cell>
          <cell r="J241" t="str">
            <v xml:space="preserve">NO CUMPLE </v>
          </cell>
        </row>
        <row r="242">
          <cell r="C242" t="str">
            <v>71.104.900-2</v>
          </cell>
          <cell r="D242" t="str">
            <v>CUERPO DE BOMBEROS DE POZO ALMONTE</v>
          </cell>
          <cell r="E242">
            <v>2016</v>
          </cell>
          <cell r="F242">
            <v>2401005</v>
          </cell>
          <cell r="G242">
            <v>0</v>
          </cell>
          <cell r="H242">
            <v>96</v>
          </cell>
          <cell r="I242" t="str">
            <v>UN APORTE A LA SEGURIDAD DE NUESTROS COLEGIOS Y LICEOS DE POZO ALMONTE</v>
          </cell>
          <cell r="J242" t="str">
            <v xml:space="preserve">NO CUMPLE </v>
          </cell>
        </row>
        <row r="243">
          <cell r="C243" t="str">
            <v>75.964.510-3</v>
          </cell>
          <cell r="D243" t="str">
            <v>JUNTA VECINAL N° 8 HUATACONDO</v>
          </cell>
          <cell r="E243">
            <v>2016</v>
          </cell>
          <cell r="F243">
            <v>2401005</v>
          </cell>
          <cell r="G243">
            <v>0</v>
          </cell>
          <cell r="H243">
            <v>97</v>
          </cell>
          <cell r="I243" t="str">
            <v>ILUMINACIÓN SUSTENTABLE Y SEGURIDAD PARA HUATACONDO</v>
          </cell>
          <cell r="J243" t="str">
            <v xml:space="preserve">NO CUMPLE </v>
          </cell>
        </row>
        <row r="244">
          <cell r="C244" t="str">
            <v>65.042.041-1</v>
          </cell>
          <cell r="D244" t="str">
            <v>COMITÉ DE AGUA POTABLE RURAL LA TIRANA</v>
          </cell>
          <cell r="E244">
            <v>2016</v>
          </cell>
          <cell r="F244">
            <v>2401005</v>
          </cell>
          <cell r="G244">
            <v>0</v>
          </cell>
          <cell r="H244">
            <v>100</v>
          </cell>
          <cell r="I244" t="str">
            <v>CON ALARMAS COMUNITARIAS MEJORAMOS LA SEGURIDAD DE LA POBLACIÓN DEL PUEBLO DE LA TIRANA</v>
          </cell>
          <cell r="J244" t="str">
            <v xml:space="preserve">NO CUMPLE </v>
          </cell>
        </row>
        <row r="245">
          <cell r="C245" t="str">
            <v>65.001.177-5</v>
          </cell>
          <cell r="D245" t="str">
            <v>CENTRO DEL ADULTO MAYOR DEL CÍRCULO SUBOFICIALES RETIRADOS ALFREDO GONZÁLEZ PARA UNA VIDA MEJOR</v>
          </cell>
          <cell r="E245">
            <v>2016</v>
          </cell>
          <cell r="F245">
            <v>2401005</v>
          </cell>
          <cell r="G245">
            <v>0</v>
          </cell>
          <cell r="H245">
            <v>119</v>
          </cell>
          <cell r="I245" t="str">
            <v>LAS CIUDADANAS SE DEFIENDEN SOLAS</v>
          </cell>
          <cell r="J245" t="str">
            <v xml:space="preserve">NO CUMPLE </v>
          </cell>
        </row>
        <row r="246">
          <cell r="C246" t="str">
            <v>65.020.102-7</v>
          </cell>
          <cell r="D246" t="str">
            <v>ASOCIACIÓN INDÍGENA DE MATILLA YATIÑ UTA</v>
          </cell>
          <cell r="E246">
            <v>2016</v>
          </cell>
          <cell r="F246">
            <v>2401005</v>
          </cell>
          <cell r="G246">
            <v>0</v>
          </cell>
          <cell r="H246">
            <v>157</v>
          </cell>
          <cell r="I246" t="str">
            <v>AVANZANDO HACIA LA ELIMINACIÓN DE LA DISCRIMINACIÓN RACIAL</v>
          </cell>
          <cell r="J246" t="str">
            <v xml:space="preserve">NO CUMPLE </v>
          </cell>
        </row>
        <row r="247">
          <cell r="C247" t="str">
            <v>65.015.851-2</v>
          </cell>
          <cell r="D247" t="str">
            <v>JUNTA DE VECINOS PLAZA ARICA</v>
          </cell>
          <cell r="E247">
            <v>2016</v>
          </cell>
          <cell r="F247">
            <v>2401005</v>
          </cell>
          <cell r="G247">
            <v>0</v>
          </cell>
          <cell r="H247">
            <v>170</v>
          </cell>
          <cell r="I247" t="str">
            <v>LUMINARIAS PLAZA ARICA</v>
          </cell>
          <cell r="J247" t="str">
            <v xml:space="preserve">NO CUMPLE </v>
          </cell>
        </row>
        <row r="248">
          <cell r="C248" t="str">
            <v>65.036.724-3</v>
          </cell>
          <cell r="D248" t="str">
            <v>CLUB DE ADULTO MAYOR SOL DE PICA</v>
          </cell>
          <cell r="E248">
            <v>2016</v>
          </cell>
          <cell r="F248">
            <v>2401001</v>
          </cell>
          <cell r="G248">
            <v>0</v>
          </cell>
          <cell r="H248">
            <v>6</v>
          </cell>
          <cell r="I248" t="str">
            <v>TOQUEMOS EN PICA</v>
          </cell>
          <cell r="J248" t="str">
            <v xml:space="preserve">NO CUMPLE </v>
          </cell>
        </row>
        <row r="249">
          <cell r="C249" t="str">
            <v>65.025.665-4</v>
          </cell>
          <cell r="D249" t="str">
            <v>CENTRO CONJUNTO POLINÉSICO KAHUIRA</v>
          </cell>
          <cell r="E249">
            <v>2016</v>
          </cell>
          <cell r="F249">
            <v>2401001</v>
          </cell>
          <cell r="G249">
            <v>0</v>
          </cell>
          <cell r="H249">
            <v>13</v>
          </cell>
          <cell r="I249" t="str">
            <v>PARTICIPACIÓN EN EL XIV FESTIVAL INTERNACIONAL DE DANZA FOLCLÓRICA GUILLERMO DE CASTELLANA "COLOMBIA"</v>
          </cell>
          <cell r="J249" t="str">
            <v xml:space="preserve">NO CUMPLE </v>
          </cell>
        </row>
        <row r="250">
          <cell r="C250" t="str">
            <v>65.618.060-9</v>
          </cell>
          <cell r="D250" t="str">
            <v>COMPAÑÍA DE TEATRO PROFESIONAL ANTIFAZ</v>
          </cell>
          <cell r="E250">
            <v>2016</v>
          </cell>
          <cell r="F250">
            <v>2401001</v>
          </cell>
          <cell r="G250">
            <v>0</v>
          </cell>
          <cell r="H250">
            <v>14</v>
          </cell>
          <cell r="I250" t="str">
            <v>10 FESTIVAL INTERNACIONAL DE TEATRO, DANZA Y ARTES CIRCENSES FINTDAZ 2017</v>
          </cell>
          <cell r="J250" t="str">
            <v xml:space="preserve">NO CUMPLE </v>
          </cell>
        </row>
        <row r="251">
          <cell r="C251" t="str">
            <v>65.754.630-5</v>
          </cell>
          <cell r="D251" t="str">
            <v>CENTRO SOCIAL CULTURAL ESTACIÓN IQUIQUE</v>
          </cell>
          <cell r="E251">
            <v>2016</v>
          </cell>
          <cell r="F251">
            <v>2401001</v>
          </cell>
          <cell r="G251">
            <v>0</v>
          </cell>
          <cell r="H251">
            <v>16</v>
          </cell>
          <cell r="I251" t="str">
            <v xml:space="preserve">TALLER DE TEÑIDO EN FIBRAS NATURALES EN BATIK Y SHIBORI: REVIVIENDO EL ANTIGUO ARTE DE TEÑIR </v>
          </cell>
          <cell r="J251" t="str">
            <v xml:space="preserve">NO CUMPLE </v>
          </cell>
        </row>
        <row r="252">
          <cell r="C252" t="str">
            <v>65.559.390-K</v>
          </cell>
          <cell r="D252" t="str">
            <v>CENTRO DE MADRES PUEBLO NUEVO</v>
          </cell>
          <cell r="E252">
            <v>2016</v>
          </cell>
          <cell r="F252">
            <v>2401001</v>
          </cell>
          <cell r="G252">
            <v>0</v>
          </cell>
          <cell r="H252">
            <v>17</v>
          </cell>
          <cell r="I252" t="str">
            <v xml:space="preserve">CON VIOLETA EN LOS COLORES </v>
          </cell>
          <cell r="J252" t="str">
            <v xml:space="preserve">NO CUMPLE </v>
          </cell>
        </row>
        <row r="253">
          <cell r="C253" t="str">
            <v>65.071.846-1</v>
          </cell>
          <cell r="D253" t="str">
            <v>CENTRO CULTURAL SOCIAL BAILE RELIGIOSO ESTRELLA DE BELÉN</v>
          </cell>
          <cell r="E253">
            <v>2016</v>
          </cell>
          <cell r="F253">
            <v>2401001</v>
          </cell>
          <cell r="G253">
            <v>0</v>
          </cell>
          <cell r="H253">
            <v>18</v>
          </cell>
          <cell r="I253" t="str">
            <v>ARRURRU MI NIÑO, DANZANDO JUNTOS EN EL TAMARUGAL</v>
          </cell>
          <cell r="J253" t="str">
            <v xml:space="preserve">NO CUMPLE </v>
          </cell>
        </row>
        <row r="254">
          <cell r="C254" t="str">
            <v>65.053.825-0</v>
          </cell>
          <cell r="D254" t="str">
            <v>CENTRO CULTURAL Y SOCIAL ESTRELLA DE LOS VIENTOS</v>
          </cell>
          <cell r="E254">
            <v>2016</v>
          </cell>
          <cell r="F254">
            <v>2401001</v>
          </cell>
          <cell r="G254">
            <v>0</v>
          </cell>
          <cell r="H254">
            <v>24</v>
          </cell>
          <cell r="I254" t="str">
            <v xml:space="preserve">PUESTA EN VALOR DE LA FIESTA SAN LORENZO DE TARAPACÁ </v>
          </cell>
          <cell r="J254" t="str">
            <v xml:space="preserve">NO CUMPLE </v>
          </cell>
        </row>
        <row r="255">
          <cell r="C255" t="str">
            <v>65.735.540-2</v>
          </cell>
          <cell r="D255" t="str">
            <v>CENTRO SOCIAL Y CULTURAL REGIONAL DE LAS ARTES IQUIQUE</v>
          </cell>
          <cell r="E255">
            <v>2016</v>
          </cell>
          <cell r="F255">
            <v>2401001</v>
          </cell>
          <cell r="G255">
            <v>0</v>
          </cell>
          <cell r="H255">
            <v>29</v>
          </cell>
          <cell r="I255" t="str">
            <v>TALLER GRATUITO DE BALLET EN EL CENTRO CULTURAL DE ALTO HOSPICIO</v>
          </cell>
          <cell r="J255" t="str">
            <v xml:space="preserve">NO CUMPLE </v>
          </cell>
        </row>
        <row r="256">
          <cell r="C256" t="str">
            <v>65.735.540-2</v>
          </cell>
          <cell r="D256" t="str">
            <v>CENTRO SOCIAL Y CULTURAL REGIONAL DE LAS ARTES IQUIQUE</v>
          </cell>
          <cell r="E256">
            <v>2016</v>
          </cell>
          <cell r="F256">
            <v>2401001</v>
          </cell>
          <cell r="G256">
            <v>0</v>
          </cell>
          <cell r="H256">
            <v>30</v>
          </cell>
          <cell r="I256" t="str">
            <v>WORKSHOPS DE PERFECCIONAMIENTO EN DANZA: CLASICA- MODERNA- CONTEMPORANEA-JAZZ DANCE Y HIP HOP (NIVEL INTERMEDIO)</v>
          </cell>
          <cell r="J256" t="str">
            <v xml:space="preserve">NO CUMPLE </v>
          </cell>
        </row>
        <row r="257">
          <cell r="C257" t="str">
            <v>65.791.690-0</v>
          </cell>
          <cell r="D257" t="str">
            <v>CLUB ADULTO MAYOR KARIURU</v>
          </cell>
          <cell r="E257">
            <v>2016</v>
          </cell>
          <cell r="F257">
            <v>2401001</v>
          </cell>
          <cell r="G257">
            <v>0</v>
          </cell>
          <cell r="H257">
            <v>31</v>
          </cell>
          <cell r="I257" t="str">
            <v>"LLEVANDO LAS DANZAS DEL NORTE A TIERRAS ARAUCANAS"</v>
          </cell>
          <cell r="J257" t="str">
            <v xml:space="preserve">NO CUMPLE </v>
          </cell>
        </row>
        <row r="258">
          <cell r="C258" t="str">
            <v>65.052.729-1</v>
          </cell>
          <cell r="D258" t="str">
            <v>CLUB SOCIAL DEPORTIVO Y CULTURAL PASAJE ESFUERZO</v>
          </cell>
          <cell r="E258">
            <v>2016</v>
          </cell>
          <cell r="F258">
            <v>2401001</v>
          </cell>
          <cell r="G258">
            <v>0</v>
          </cell>
          <cell r="H258">
            <v>32</v>
          </cell>
          <cell r="I258" t="str">
            <v xml:space="preserve">SIGAMOS APRENDIENDO JUNTO CON NUESTROS PADRES  POR EL RESCATE DE NUESTRO PATRIMONIO CULTURAL E IDENTIDAD LOCAL;  "BANDA DE BRONCE ESFUERZO" </v>
          </cell>
          <cell r="J258" t="str">
            <v xml:space="preserve">NO CUMPLE </v>
          </cell>
        </row>
        <row r="259">
          <cell r="C259" t="str">
            <v>65.091.292-6</v>
          </cell>
          <cell r="D259" t="str">
            <v>COMUNIDAD SERVIDORES DE SAN LORENZO DE TARAPACÁ</v>
          </cell>
          <cell r="E259">
            <v>2016</v>
          </cell>
          <cell r="F259">
            <v>2401001</v>
          </cell>
          <cell r="G259">
            <v>0</v>
          </cell>
          <cell r="H259">
            <v>34</v>
          </cell>
          <cell r="I259" t="str">
            <v>MEJORAMIENTO E IMPLEMENTACIÓN PARA EL SERVICIO DE NUESTRA COMUNIDAD "SERVIDORES DE SAN LORENZO"</v>
          </cell>
          <cell r="J259" t="str">
            <v xml:space="preserve">NO CUMPLE </v>
          </cell>
        </row>
        <row r="260">
          <cell r="C260" t="str">
            <v>65.050.613-8</v>
          </cell>
          <cell r="D260" t="str">
            <v>ORGANIZACIÓN COMUNITARIA TARAPACÁ ANCESTRAL</v>
          </cell>
          <cell r="E260">
            <v>2016</v>
          </cell>
          <cell r="F260">
            <v>2401001</v>
          </cell>
          <cell r="G260">
            <v>0</v>
          </cell>
          <cell r="H260">
            <v>35</v>
          </cell>
          <cell r="I260" t="str">
            <v>FESTIVIDAD DE SAN LORENZO PATRÓN DEL PUEBLO DE TARAPACÁ</v>
          </cell>
          <cell r="J260" t="str">
            <v xml:space="preserve">NO CUMPLE </v>
          </cell>
        </row>
        <row r="261">
          <cell r="C261" t="str">
            <v>65.413.890-7</v>
          </cell>
          <cell r="D261" t="str">
            <v>CLUB ADULTO MAYOR IRMA BASCOUR</v>
          </cell>
          <cell r="E261">
            <v>2016</v>
          </cell>
          <cell r="F261">
            <v>2401001</v>
          </cell>
          <cell r="G261">
            <v>0</v>
          </cell>
          <cell r="H261">
            <v>36</v>
          </cell>
          <cell r="I261" t="str">
            <v>RECREANDO NUESTRAS DANZAS NORTINAS, PRESERVAMOS LA IDENTIDAD FOLCLÓRICA DE TARAPACÁ</v>
          </cell>
          <cell r="J261" t="str">
            <v xml:space="preserve">NO CUMPLE </v>
          </cell>
        </row>
        <row r="262">
          <cell r="C262" t="str">
            <v>65.014.733-2</v>
          </cell>
          <cell r="D262" t="str">
            <v>AGRUPACIÓN CULTURAL SOCIAL Y DEPORTIVA FLORCITA MOTUDA</v>
          </cell>
          <cell r="E262">
            <v>2016</v>
          </cell>
          <cell r="F262">
            <v>2401001</v>
          </cell>
          <cell r="G262">
            <v>0</v>
          </cell>
          <cell r="H262">
            <v>42</v>
          </cell>
          <cell r="I262" t="str">
            <v>BANDA DE BRONCE</v>
          </cell>
          <cell r="J262" t="str">
            <v xml:space="preserve">NO CUMPLE </v>
          </cell>
        </row>
        <row r="263">
          <cell r="C263" t="str">
            <v>65.049.370-2</v>
          </cell>
          <cell r="D263" t="str">
            <v>UNIÓN COMUNAL SIGLO XXI</v>
          </cell>
          <cell r="E263">
            <v>2016</v>
          </cell>
          <cell r="F263">
            <v>2401001</v>
          </cell>
          <cell r="G263">
            <v>0</v>
          </cell>
          <cell r="H263">
            <v>47</v>
          </cell>
          <cell r="I263" t="str">
            <v>"TALLER DE EXPRESIÓN CORPORAL Y EMOCIONAL, A TRAVÉS DEL BAILE"</v>
          </cell>
          <cell r="J263" t="str">
            <v xml:space="preserve">NO CUMPLE </v>
          </cell>
        </row>
        <row r="264">
          <cell r="C264" t="str">
            <v>73.204.700-K</v>
          </cell>
          <cell r="D264" t="str">
            <v>COMUNIDAD INDÍGENA AYMARA DE HUARASIÑA</v>
          </cell>
          <cell r="E264">
            <v>2016</v>
          </cell>
          <cell r="F264">
            <v>2401001</v>
          </cell>
          <cell r="G264">
            <v>0</v>
          </cell>
          <cell r="H264">
            <v>53</v>
          </cell>
          <cell r="I264" t="str">
            <v>HONRAR A LOS ANCESTROS, DEVOLVERLES EL DESCANSO: ELABORACIÓN DE LOS PROYECTOS CENTRO CEREMONIAL ANCESTRAL MAUSOLEO HUARASIÑA Y CENTRO DE CONSERVACIÓN Y DEPÓSITO DE BIENES PATRIMONIALES</v>
          </cell>
          <cell r="J264" t="str">
            <v xml:space="preserve">NO CUMPLE </v>
          </cell>
        </row>
        <row r="265">
          <cell r="C265" t="str">
            <v>65.755.920-2</v>
          </cell>
          <cell r="D265" t="str">
            <v>COMPAÑÍA DE DANZAS TRADICIONALES KIRQUI WAYRA</v>
          </cell>
          <cell r="E265">
            <v>2016</v>
          </cell>
          <cell r="F265">
            <v>2401001</v>
          </cell>
          <cell r="G265">
            <v>0</v>
          </cell>
          <cell r="H265">
            <v>61</v>
          </cell>
          <cell r="I265" t="str">
            <v>DIFUNDIR EN EL 59º FESTIVAL "DANZAS Y MÚSICA DEL MUNDO" DE CONFOLENS, FRANCIA Y EN FESTIVALES ALEDAÑOS, LA MÚSICA Y DANZAS DEL NORTE Y DE CHILE</v>
          </cell>
          <cell r="J265" t="str">
            <v xml:space="preserve">NO CUMPLE </v>
          </cell>
        </row>
        <row r="266">
          <cell r="C266" t="str">
            <v>65.023.253-4</v>
          </cell>
          <cell r="D266" t="str">
            <v>JUNTA VECINAL NÚMERO 20 CHUSMIZA</v>
          </cell>
          <cell r="E266">
            <v>2016</v>
          </cell>
          <cell r="F266">
            <v>2401001</v>
          </cell>
          <cell r="G266">
            <v>0</v>
          </cell>
          <cell r="H266">
            <v>62</v>
          </cell>
          <cell r="I266" t="str">
            <v>RESCATE DE HISTORIAS Y TRADICIONES DE NUESTROS ANCESTROS</v>
          </cell>
          <cell r="J266" t="str">
            <v xml:space="preserve">NO CUMPLE </v>
          </cell>
        </row>
        <row r="267">
          <cell r="C267" t="str">
            <v>65.767.710-8</v>
          </cell>
          <cell r="D267" t="str">
            <v>CENTRO CULTURAL SOCIAL Y DEPORTIVO AMANECER DE ALTO HOSPICIO</v>
          </cell>
          <cell r="E267">
            <v>2016</v>
          </cell>
          <cell r="F267">
            <v>2401001</v>
          </cell>
          <cell r="G267">
            <v>0</v>
          </cell>
          <cell r="H267">
            <v>63</v>
          </cell>
          <cell r="I267" t="str">
            <v>FESTIVAL DE LA CANCIÓN CHANAVAYITA</v>
          </cell>
          <cell r="J267" t="str">
            <v xml:space="preserve">NO CUMPLE </v>
          </cell>
        </row>
        <row r="268">
          <cell r="C268" t="str">
            <v>65.117.022-2</v>
          </cell>
          <cell r="D268" t="str">
            <v>CENTRO SOCIAL Y CULTURAL DE MUJERES CON MIRAS AL FUTURO</v>
          </cell>
          <cell r="E268">
            <v>2016</v>
          </cell>
          <cell r="F268">
            <v>2401001</v>
          </cell>
          <cell r="G268">
            <v>0</v>
          </cell>
          <cell r="H268">
            <v>64</v>
          </cell>
          <cell r="I268" t="str">
            <v>DESPIERTA Y CRECE "TUS SENTIDOS MUSICALES"</v>
          </cell>
          <cell r="J268" t="str">
            <v xml:space="preserve">NO CUMPLE </v>
          </cell>
        </row>
        <row r="269">
          <cell r="C269" t="str">
            <v>65.084.354-1</v>
          </cell>
          <cell r="D269" t="str">
            <v>CENTRO SOCIAL Y CULTURAL RELIGIOSO PIELES ROJAS CRUZADOS</v>
          </cell>
          <cell r="E269">
            <v>2016</v>
          </cell>
          <cell r="F269">
            <v>2401001</v>
          </cell>
          <cell r="G269">
            <v>0</v>
          </cell>
          <cell r="H269">
            <v>66</v>
          </cell>
          <cell r="I269" t="str">
            <v>DANZANDO Y CANTANDO A DIOS MANTENGO VIVA NUESTRAS TRADICIONES E IDENTIDAD RELIGIOSA DE NUESTRO NORTE GRANDE</v>
          </cell>
          <cell r="J269" t="str">
            <v xml:space="preserve">NO CUMPLE </v>
          </cell>
        </row>
        <row r="270">
          <cell r="C270" t="str">
            <v>65.096.926-K</v>
          </cell>
          <cell r="D270" t="str">
            <v>SOCIEDAD RELIGIOSA DIABLADA SERVIDORES DE LA FE</v>
          </cell>
          <cell r="E270">
            <v>2016</v>
          </cell>
          <cell r="F270">
            <v>2401001</v>
          </cell>
          <cell r="G270">
            <v>0</v>
          </cell>
          <cell r="H270">
            <v>67</v>
          </cell>
          <cell r="I270" t="str">
            <v>PRESENTACIÓN CULTURAL Y RELIGIOSA DE LA DIABLADA SERVIDORES DE LA FE EN EL PUEBLO DE TARAPACÁ</v>
          </cell>
          <cell r="J270" t="str">
            <v xml:space="preserve">NO CUMPLE </v>
          </cell>
        </row>
        <row r="271">
          <cell r="C271" t="str">
            <v>70.688.500-5</v>
          </cell>
          <cell r="D271" t="str">
            <v>ASOCIACIÓN MUTUALISTA JUBILADOS PORT Y MONTEPIADAS DE IQUIQUE</v>
          </cell>
          <cell r="E271">
            <v>2016</v>
          </cell>
          <cell r="F271">
            <v>2401001</v>
          </cell>
          <cell r="G271">
            <v>0</v>
          </cell>
          <cell r="H271">
            <v>70</v>
          </cell>
          <cell r="I271" t="str">
            <v xml:space="preserve">CON ACTIVIDADES CULTURALES AUDIOVISUALES MEJORAMOS LA CALIDAD DE VIDA DE LA ASOCIACIÓN MUTUALISTA DE JUBILADOS PORTUARIOS Y MONTEPIADAS DE IQUIQUE </v>
          </cell>
          <cell r="J271" t="str">
            <v xml:space="preserve">NO CUMPLE </v>
          </cell>
        </row>
        <row r="272">
          <cell r="C272" t="str">
            <v>65.022.211-3</v>
          </cell>
          <cell r="D272" t="str">
            <v>FUNDACIÓN CREAR</v>
          </cell>
          <cell r="E272">
            <v>2016</v>
          </cell>
          <cell r="F272">
            <v>2401001</v>
          </cell>
          <cell r="G272">
            <v>0</v>
          </cell>
          <cell r="H272">
            <v>74</v>
          </cell>
          <cell r="I272" t="str">
            <v>MUSEO BARRIAL PLAZA ARICA</v>
          </cell>
          <cell r="J272" t="str">
            <v xml:space="preserve">NO CUMPLE </v>
          </cell>
        </row>
        <row r="273">
          <cell r="C273" t="str">
            <v>71.497.400-9</v>
          </cell>
          <cell r="D273" t="str">
            <v>CORPORACIÓN MUNICIPAL DE DESARROLLO SOCIAL DE POZO ALMONTE</v>
          </cell>
          <cell r="E273">
            <v>2016</v>
          </cell>
          <cell r="F273">
            <v>2401001</v>
          </cell>
          <cell r="G273">
            <v>0</v>
          </cell>
          <cell r="H273">
            <v>78</v>
          </cell>
          <cell r="I273" t="str">
            <v>CONCIERTO EN TU ESCUELA</v>
          </cell>
          <cell r="J273" t="str">
            <v xml:space="preserve">NO CUMPLE </v>
          </cell>
        </row>
        <row r="274">
          <cell r="C274" t="str">
            <v>65.256.710-K</v>
          </cell>
          <cell r="D274" t="str">
            <v>ASOCIACIÓN NACIONAL DE FUNCIONARIOS REGIONALES DEL SENAME</v>
          </cell>
          <cell r="E274">
            <v>2016</v>
          </cell>
          <cell r="F274">
            <v>2401001</v>
          </cell>
          <cell r="G274">
            <v>0</v>
          </cell>
          <cell r="H274">
            <v>79</v>
          </cell>
          <cell r="I274" t="str">
            <v>SEGUNDA ETAPA NIVEL AVANZADO RECUPERANDO LA IDENTIDAD A TRAVÉS DEL FOLKLORE Y EL BAILE RELIGIOSO ASOCIADO A LA CULTURA TRADICIONAL DE LA REGIÓN DE TARAPACÁ</v>
          </cell>
          <cell r="J274" t="str">
            <v xml:space="preserve">NO CUMPLE </v>
          </cell>
        </row>
        <row r="275">
          <cell r="C275" t="str">
            <v>65.086.567-7</v>
          </cell>
          <cell r="D275" t="str">
            <v>JUNTA DE VECINOS N° 16 DE LA LOCALIDAD DE SOGA</v>
          </cell>
          <cell r="E275">
            <v>2016</v>
          </cell>
          <cell r="F275">
            <v>2401001</v>
          </cell>
          <cell r="G275">
            <v>0</v>
          </cell>
          <cell r="H275">
            <v>82</v>
          </cell>
          <cell r="I275" t="str">
            <v>COMPARSA JOVEN DE LAKITAS COMUNA DE HUARA</v>
          </cell>
          <cell r="J275" t="str">
            <v>NO APLICA</v>
          </cell>
        </row>
        <row r="276">
          <cell r="C276" t="str">
            <v>65.034.947-4</v>
          </cell>
          <cell r="D276" t="str">
            <v>CENTRO SOCIAL CULTURAL CONJUNTO LA PÉRGOLA</v>
          </cell>
          <cell r="E276">
            <v>2016</v>
          </cell>
          <cell r="F276">
            <v>2401001</v>
          </cell>
          <cell r="G276">
            <v>0</v>
          </cell>
          <cell r="H276">
            <v>87</v>
          </cell>
          <cell r="I276" t="str">
            <v>CONJUNTO FOLCLÓRICO "LA PÉRGOLA"</v>
          </cell>
          <cell r="J276" t="str">
            <v xml:space="preserve">NO CUMPLE </v>
          </cell>
        </row>
        <row r="277">
          <cell r="C277" t="str">
            <v>72.270.200-K</v>
          </cell>
          <cell r="D277" t="str">
            <v>UNIÓN COMUNAL DE JUNTAS DE VECINOS DE PICA</v>
          </cell>
          <cell r="E277">
            <v>2016</v>
          </cell>
          <cell r="F277">
            <v>2401001</v>
          </cell>
          <cell r="G277">
            <v>0</v>
          </cell>
          <cell r="H277">
            <v>88</v>
          </cell>
          <cell r="I277" t="str">
            <v>IMPLEMENTACIÓN PARTICIPATIVA DE RECEPTÁCULOS DE BASURA CON PERTINENCIA ECO-CULTURAL DE LA COMUNA DE PICA</v>
          </cell>
          <cell r="J277" t="str">
            <v>NO APLICA</v>
          </cell>
        </row>
        <row r="278">
          <cell r="C278" t="str">
            <v>65.098.958-9</v>
          </cell>
          <cell r="D278" t="str">
            <v>ASOCIACIÓN INDÍGENA CULTURAL RESCATE PROMOCIÓN Y DESARROLLO DEL ARTE TEXTIL AYMARA</v>
          </cell>
          <cell r="E278">
            <v>2016</v>
          </cell>
          <cell r="F278">
            <v>2401001</v>
          </cell>
          <cell r="G278">
            <v>0</v>
          </cell>
          <cell r="H278">
            <v>89</v>
          </cell>
          <cell r="I278" t="str">
            <v>RESCATANDO NUESTRAS TRADICIONES MEDIANTE TALLERES TEXTILES</v>
          </cell>
          <cell r="J278" t="str">
            <v xml:space="preserve">NO CUMPLE </v>
          </cell>
        </row>
        <row r="279">
          <cell r="C279" t="str">
            <v>75.947.960-2</v>
          </cell>
          <cell r="D279" t="str">
            <v>CONJUNTO DE FOLCLORE DEL MAGISTERIO IQUIQUE</v>
          </cell>
          <cell r="E279">
            <v>2016</v>
          </cell>
          <cell r="F279">
            <v>2401001</v>
          </cell>
          <cell r="G279">
            <v>0</v>
          </cell>
          <cell r="H279">
            <v>90</v>
          </cell>
          <cell r="I279" t="str">
            <v>ENCUENTRO NACIONAL DE FOLKLORE IQUIQUE</v>
          </cell>
          <cell r="J279" t="str">
            <v xml:space="preserve">NO CUMPLE </v>
          </cell>
        </row>
        <row r="280">
          <cell r="C280" t="str">
            <v>65.037.642-0</v>
          </cell>
          <cell r="D280" t="str">
            <v>JUNTA DE VECINOS N° 28 PADRE HURTADO</v>
          </cell>
          <cell r="E280">
            <v>2016</v>
          </cell>
          <cell r="F280">
            <v>2401001</v>
          </cell>
          <cell r="G280">
            <v>0</v>
          </cell>
          <cell r="H280">
            <v>94</v>
          </cell>
          <cell r="I280" t="str">
            <v>TELARES Y CULTURA ANDINA</v>
          </cell>
          <cell r="J280" t="str">
            <v xml:space="preserve">NO CUMPLE </v>
          </cell>
        </row>
        <row r="281">
          <cell r="C281" t="str">
            <v>65.044.914-2</v>
          </cell>
          <cell r="D281" t="str">
            <v>JUNTA DE VECINOS VILLA NAVIDAD</v>
          </cell>
          <cell r="E281">
            <v>2016</v>
          </cell>
          <cell r="F281">
            <v>2401001</v>
          </cell>
          <cell r="G281">
            <v>0</v>
          </cell>
          <cell r="H281">
            <v>96</v>
          </cell>
          <cell r="I281" t="str">
            <v xml:space="preserve">RESCATANDO Y APRENDIENDO LENGUA Y CULTURA AYMARA </v>
          </cell>
          <cell r="J281" t="str">
            <v xml:space="preserve">NO CUMPLE </v>
          </cell>
        </row>
        <row r="282">
          <cell r="C282" t="str">
            <v>65.667.220-k</v>
          </cell>
          <cell r="D282" t="str">
            <v>JUNTA DE VECINOS MIRADOR PACÍFICO</v>
          </cell>
          <cell r="E282">
            <v>2016</v>
          </cell>
          <cell r="F282">
            <v>2401001</v>
          </cell>
          <cell r="G282">
            <v>0</v>
          </cell>
          <cell r="H282">
            <v>99</v>
          </cell>
          <cell r="I282" t="str">
            <v>TALLER DE TEJIDO PARA LA JUNTA DE VECINOS MIRADOR DEL PACÍFICO</v>
          </cell>
          <cell r="J282" t="str">
            <v xml:space="preserve">NO CUMPLE </v>
          </cell>
        </row>
        <row r="283">
          <cell r="C283" t="str">
            <v>75.964.230-9</v>
          </cell>
          <cell r="D283" t="str">
            <v>JUNTA DE VECINOS N° 9 HUERTOS FAMILIARES</v>
          </cell>
          <cell r="E283">
            <v>2016</v>
          </cell>
          <cell r="F283">
            <v>2401001</v>
          </cell>
          <cell r="G283">
            <v>0</v>
          </cell>
          <cell r="H283">
            <v>100</v>
          </cell>
          <cell r="I283" t="str">
            <v>TEJIENDO SUEÑOS EN JUNTA VECINAL HUERTOS FAMILIARES</v>
          </cell>
          <cell r="J283" t="str">
            <v xml:space="preserve">NO CUMPLE </v>
          </cell>
        </row>
        <row r="284">
          <cell r="C284" t="str">
            <v>56.075.940-1</v>
          </cell>
          <cell r="D284" t="str">
            <v>JUNTA DE VECINAL SANTA TERESA DE LOS ANDES</v>
          </cell>
          <cell r="E284">
            <v>2016</v>
          </cell>
          <cell r="F284">
            <v>2401001</v>
          </cell>
          <cell r="G284">
            <v>0</v>
          </cell>
          <cell r="H284">
            <v>101</v>
          </cell>
          <cell r="I284" t="str">
            <v>TALLER DE TEJIDOS ANCESTRALES</v>
          </cell>
          <cell r="J284" t="str">
            <v xml:space="preserve">NO CUMPLE </v>
          </cell>
        </row>
        <row r="285">
          <cell r="C285" t="str">
            <v>65.523.730-5</v>
          </cell>
          <cell r="D285" t="str">
            <v>CENTRO SOCIAL Y CULTURAL CENTRO DESARROLLO INTEGRAL MUJER CASA NANA NAGLE</v>
          </cell>
          <cell r="E285">
            <v>2016</v>
          </cell>
          <cell r="F285">
            <v>2401001</v>
          </cell>
          <cell r="G285">
            <v>0</v>
          </cell>
          <cell r="H285">
            <v>102</v>
          </cell>
          <cell r="I285" t="str">
            <v>OJOS DE MUJERES. FOTOGRÁFIAS DE ALTO HOSPICIO POR MUJERES DE LA PAMPA</v>
          </cell>
          <cell r="J285" t="str">
            <v xml:space="preserve">NO CUMPLE </v>
          </cell>
        </row>
        <row r="286">
          <cell r="C286" t="str">
            <v>65.050.778-9</v>
          </cell>
          <cell r="D286" t="str">
            <v>CENTRO CULTURAL Y SOCIAL COMPAÑÍA AKANA TEATRO</v>
          </cell>
          <cell r="E286">
            <v>2016</v>
          </cell>
          <cell r="F286">
            <v>2401001</v>
          </cell>
          <cell r="G286">
            <v>0</v>
          </cell>
          <cell r="H286">
            <v>103</v>
          </cell>
          <cell r="I286" t="str">
            <v>NOVENO FESTIVAL ITERNACIONAL DE CINE DE IQUIQUE</v>
          </cell>
          <cell r="J286" t="str">
            <v xml:space="preserve">NO CUMPLE </v>
          </cell>
        </row>
        <row r="287">
          <cell r="C287" t="str">
            <v>65.064.264-3</v>
          </cell>
          <cell r="D287" t="str">
            <v>COMUNIDAD INDÍGENA QUECHUA DE IQUIUCA</v>
          </cell>
          <cell r="E287">
            <v>2016</v>
          </cell>
          <cell r="F287">
            <v>2401001</v>
          </cell>
          <cell r="G287">
            <v>0</v>
          </cell>
          <cell r="H287">
            <v>104</v>
          </cell>
          <cell r="I287" t="str">
            <v>CONSERVACIÓN DEL PATRIMONIO MUSICAL DE LA COMUNIDAD INDÍGENA QUECHA DE IQUIUCA</v>
          </cell>
          <cell r="J287" t="str">
            <v xml:space="preserve">NO CUMPLE </v>
          </cell>
        </row>
        <row r="288">
          <cell r="C288" t="str">
            <v>65.004.557-2</v>
          </cell>
          <cell r="D288" t="str">
            <v>CENTRO CULTURAL Y SOCIAL CLUB APOYO ADULTO MAYOR IQUIQUE</v>
          </cell>
          <cell r="E288">
            <v>2016</v>
          </cell>
          <cell r="F288">
            <v>2401001</v>
          </cell>
          <cell r="G288">
            <v>0</v>
          </cell>
          <cell r="H288">
            <v>106</v>
          </cell>
          <cell r="I288" t="str">
            <v>LOS NIÑOS Y NIÑAS DE TARAPACÁ CANTAN POR SU TIERRA</v>
          </cell>
          <cell r="J288" t="str">
            <v xml:space="preserve">NO CUMPLE </v>
          </cell>
        </row>
        <row r="289">
          <cell r="C289" t="str">
            <v>65.937.990-2</v>
          </cell>
          <cell r="D289" t="str">
            <v>SOCIEDAD RELIGIOSA SAMBOS NUESTRA SEÑORA DEL CARMEN</v>
          </cell>
          <cell r="E289">
            <v>2016</v>
          </cell>
          <cell r="F289">
            <v>2401001</v>
          </cell>
          <cell r="G289">
            <v>0</v>
          </cell>
          <cell r="H289">
            <v>108</v>
          </cell>
          <cell r="I289" t="str">
            <v>VIRGEN DEL CARMEN  PATRONA DEL CASCO HISTÓRICO DE IQUIQUE</v>
          </cell>
          <cell r="J289" t="str">
            <v xml:space="preserve">NO CUMPLE </v>
          </cell>
        </row>
        <row r="290">
          <cell r="C290" t="str">
            <v>65.682.460-3</v>
          </cell>
          <cell r="D290" t="str">
            <v>AGRUPACIÓN SOCIAL, DEPORTIVA Y CULTURAL EN LA CUERDA</v>
          </cell>
          <cell r="E290">
            <v>2016</v>
          </cell>
          <cell r="F290">
            <v>2401001</v>
          </cell>
          <cell r="G290">
            <v>0</v>
          </cell>
          <cell r="H290">
            <v>110</v>
          </cell>
          <cell r="I290" t="str">
            <v>MEJORAMIENTO Y PROFUNDIZACIÓN EN EL ARTE CIRSENCE, TECNICA Y CREACIÓN ESCÉNICA</v>
          </cell>
          <cell r="J290" t="str">
            <v xml:space="preserve">NO CUMPLE </v>
          </cell>
        </row>
        <row r="291">
          <cell r="C291" t="str">
            <v xml:space="preserve">65.040.774-1 </v>
          </cell>
          <cell r="D291" t="str">
            <v>CENTRO CULTURAL Y SOCIAL FADISE CHILE (FALANGE POR LA DIVERSIDAD SEXUAL)</v>
          </cell>
          <cell r="E291">
            <v>2016</v>
          </cell>
          <cell r="F291">
            <v>2401001</v>
          </cell>
          <cell r="G291">
            <v>0</v>
          </cell>
          <cell r="H291">
            <v>112</v>
          </cell>
          <cell r="I291" t="str">
            <v>1° FESTIVAL POR LA INCLUSIÓN - VI MARCHA POR LA DIVERSIDAD</v>
          </cell>
          <cell r="J291" t="str">
            <v xml:space="preserve">NO CUMPLE </v>
          </cell>
        </row>
        <row r="292">
          <cell r="C292" t="str">
            <v>65.984.370-6</v>
          </cell>
          <cell r="D292" t="str">
            <v>ASOCIACIÓN INDÍGENA AYMARA MESA COMUNAL DE TURISMO CAMIÑA MARKA ANCHA CHAMANI</v>
          </cell>
          <cell r="E292">
            <v>2016</v>
          </cell>
          <cell r="F292">
            <v>2401001</v>
          </cell>
          <cell r="G292">
            <v>0</v>
          </cell>
          <cell r="H292">
            <v>116</v>
          </cell>
          <cell r="I292" t="str">
            <v>DISEÑO DE PRODUCTO CULTURAL PARA EL PARAÍSO TERRENAL</v>
          </cell>
          <cell r="J292" t="str">
            <v xml:space="preserve">NO CUMPLE </v>
          </cell>
        </row>
        <row r="293">
          <cell r="C293" t="str">
            <v>65.706.220-0</v>
          </cell>
          <cell r="D293" t="str">
            <v>CLUB DE CUECA DANZA Y FOLKLORE SAVIA NUEVA</v>
          </cell>
          <cell r="E293">
            <v>2016</v>
          </cell>
          <cell r="F293">
            <v>2401001</v>
          </cell>
          <cell r="G293">
            <v>0</v>
          </cell>
          <cell r="H293">
            <v>117</v>
          </cell>
          <cell r="I293" t="str">
            <v>"UNIENDO EL CONTINENTE"</v>
          </cell>
          <cell r="J293" t="str">
            <v xml:space="preserve">NO CUMPLE </v>
          </cell>
        </row>
        <row r="294">
          <cell r="C294" t="str">
            <v>65.003.524-0</v>
          </cell>
          <cell r="D294" t="str">
            <v>JUNTA DE VECINOS N° 26 VILLA ESTACIÓN</v>
          </cell>
          <cell r="E294">
            <v>2016</v>
          </cell>
          <cell r="F294">
            <v>2401001</v>
          </cell>
          <cell r="G294">
            <v>0</v>
          </cell>
          <cell r="H294">
            <v>119</v>
          </cell>
          <cell r="I294" t="str">
            <v>COMPARSA DE LAQUITAS</v>
          </cell>
          <cell r="J294" t="str">
            <v xml:space="preserve">NO CUMPLE </v>
          </cell>
        </row>
        <row r="295">
          <cell r="C295" t="str">
            <v>65.064.264-3</v>
          </cell>
          <cell r="D295" t="str">
            <v>COMUNIDAD INDÍGENA QUECHUA DE IQUIUCA</v>
          </cell>
          <cell r="E295">
            <v>2016</v>
          </cell>
          <cell r="F295">
            <v>2401001</v>
          </cell>
          <cell r="G295">
            <v>0</v>
          </cell>
          <cell r="H295">
            <v>121</v>
          </cell>
          <cell r="I295" t="str">
            <v>RESCATE DE LA LENGUA QUECHUA EN LA COMUNIDAD  INDÍGENA DE IQUIUCA</v>
          </cell>
          <cell r="J295" t="str">
            <v xml:space="preserve">NO CUMPLE </v>
          </cell>
        </row>
        <row r="296">
          <cell r="C296" t="str">
            <v>73.051.300-3</v>
          </cell>
          <cell r="D296" t="str">
            <v>FUNDACIÓN NACIONAL PARA LA SUPERACIÓN DE LA POBREZA</v>
          </cell>
          <cell r="E296">
            <v>2016</v>
          </cell>
          <cell r="F296">
            <v>2401001</v>
          </cell>
          <cell r="G296">
            <v>0</v>
          </cell>
          <cell r="H296">
            <v>131</v>
          </cell>
          <cell r="I296" t="str">
            <v>COLCHANE: HERENCIA CULTURAL VIVA Y PAISAJES QUE ENCANTAN</v>
          </cell>
          <cell r="J296" t="str">
            <v xml:space="preserve">NO CUMPLE </v>
          </cell>
        </row>
        <row r="297">
          <cell r="C297" t="str">
            <v>65.055.887-1</v>
          </cell>
          <cell r="D297" t="str">
            <v>CENTRO CULTURAL SOCIAL DEPORTIVO Y TURÍSTICO CHACHA WARMY</v>
          </cell>
          <cell r="E297">
            <v>2016</v>
          </cell>
          <cell r="F297">
            <v>2401001</v>
          </cell>
          <cell r="G297">
            <v>0</v>
          </cell>
          <cell r="H297">
            <v>134</v>
          </cell>
          <cell r="I297" t="str">
            <v>TALLER FORMATIVO PARA LA INTERPRETACIÓN DE LA BANDOLA ANDINA Y EL PINGULLO PARA EL RESCATE DE TRADICIONES MUSICALES ANDINAS</v>
          </cell>
          <cell r="J297" t="str">
            <v xml:space="preserve">NO CUMPLE </v>
          </cell>
        </row>
        <row r="298">
          <cell r="C298" t="str">
            <v>75.878.900-4</v>
          </cell>
          <cell r="D298" t="str">
            <v>CENTRO SOCIAL, CULTURAL Y CIRCENSE CIRCO TIERRA DE CAMPEONES</v>
          </cell>
          <cell r="E298">
            <v>2016</v>
          </cell>
          <cell r="F298">
            <v>2401001</v>
          </cell>
          <cell r="G298">
            <v>0</v>
          </cell>
          <cell r="H298">
            <v>137</v>
          </cell>
          <cell r="I298" t="str">
            <v>CAMANCHACA 2016  SEGUNDO ENCUENTRO  DE TEATRO LATINOAMERICANO EN IQUIQUE</v>
          </cell>
          <cell r="J298" t="str">
            <v xml:space="preserve">NO CUMPLE </v>
          </cell>
        </row>
        <row r="299">
          <cell r="C299" t="str">
            <v>71.352.400-k</v>
          </cell>
          <cell r="D299" t="str">
            <v xml:space="preserve">CLUB CULTURAL SOCIAL Y DEPORTES JORGE V </v>
          </cell>
          <cell r="E299">
            <v>2016</v>
          </cell>
          <cell r="F299">
            <v>2401003</v>
          </cell>
          <cell r="G299" t="str">
            <v>1°</v>
          </cell>
          <cell r="H299">
            <v>8</v>
          </cell>
          <cell r="I299" t="str">
            <v>CAMPEONATO  INTERNACIONAL DE BÁSQUETBOL DE VERANO MANUEL MORALES 2017</v>
          </cell>
          <cell r="J299" t="str">
            <v xml:space="preserve">NO CUMPLE </v>
          </cell>
        </row>
        <row r="300">
          <cell r="C300" t="str">
            <v>65.717.340-1</v>
          </cell>
          <cell r="D300" t="str">
            <v>CLUB DEPORTIVO RACE WALKING MARATHON IQUIQUE</v>
          </cell>
          <cell r="E300">
            <v>2016</v>
          </cell>
          <cell r="F300">
            <v>2401003</v>
          </cell>
          <cell r="G300" t="str">
            <v>1°</v>
          </cell>
          <cell r="H300">
            <v>10</v>
          </cell>
          <cell r="I300" t="str">
            <v>RACE WALKING RUMBO A PERTH AUSTRALIA 2016</v>
          </cell>
          <cell r="J300" t="str">
            <v xml:space="preserve">NO CUMPLE </v>
          </cell>
        </row>
        <row r="301">
          <cell r="C301" t="str">
            <v>65.030.568-k</v>
          </cell>
          <cell r="D301" t="str">
            <v>JUNTA DE VECINOS 14 PUEBLO DE MOCHA</v>
          </cell>
          <cell r="E301">
            <v>2016</v>
          </cell>
          <cell r="F301">
            <v>2401003</v>
          </cell>
          <cell r="G301" t="str">
            <v>1°</v>
          </cell>
          <cell r="H301">
            <v>13</v>
          </cell>
          <cell r="I301" t="str">
            <v>CON IMPLEMENTACIÓN PARA ACTIVIDADES DEPORTIVAS Y RECREATIVAS MEJORAMOS LA CALIDAD DE VIDA DEL PUEBLO DE MOCHA</v>
          </cell>
          <cell r="J301" t="str">
            <v xml:space="preserve">NO CUMPLE </v>
          </cell>
        </row>
        <row r="302">
          <cell r="C302" t="str">
            <v>75.525.700-1</v>
          </cell>
          <cell r="D302" t="str">
            <v>LIGA DE FÚTBOL DE MENORES ARTURO PRAT</v>
          </cell>
          <cell r="E302">
            <v>2016</v>
          </cell>
          <cell r="F302">
            <v>2401003</v>
          </cell>
          <cell r="G302" t="str">
            <v>1°</v>
          </cell>
          <cell r="H302">
            <v>14</v>
          </cell>
          <cell r="I302" t="str">
            <v>CAMPEONATO OFICIAL Y DE CLAUSURA 2016 - COPA GOBIERNO REGIONAL</v>
          </cell>
          <cell r="J302" t="str">
            <v xml:space="preserve">NO CUMPLE </v>
          </cell>
        </row>
        <row r="303">
          <cell r="C303" t="str">
            <v>65.030.982-0</v>
          </cell>
          <cell r="D303" t="str">
            <v>CENTRO SOCIAL Y CULTURAL DE ARTE ORIENTAL</v>
          </cell>
          <cell r="E303">
            <v>2016</v>
          </cell>
          <cell r="F303">
            <v>2401003</v>
          </cell>
          <cell r="G303" t="str">
            <v>1°</v>
          </cell>
          <cell r="H303">
            <v>15</v>
          </cell>
          <cell r="I303" t="str">
            <v>PERFECCIONAMIENTO EN EL ARTE DE AIKIDO</v>
          </cell>
          <cell r="J303" t="str">
            <v xml:space="preserve">NO CUMPLE </v>
          </cell>
        </row>
        <row r="304">
          <cell r="C304" t="str">
            <v>65.110.696-6</v>
          </cell>
          <cell r="D304" t="str">
            <v>CLUB DEPORTIVO ESCOLAR LICEO DE HUARA</v>
          </cell>
          <cell r="E304">
            <v>2016</v>
          </cell>
          <cell r="F304">
            <v>2401003</v>
          </cell>
          <cell r="G304" t="str">
            <v>1°</v>
          </cell>
          <cell r="H304">
            <v>18</v>
          </cell>
          <cell r="I304" t="str">
            <v>PARTICIPACIÓN EN CAMPEONATO NACIONAL, ZONA NORTE REGIÓN DE COQUIMBO</v>
          </cell>
          <cell r="J304" t="str">
            <v xml:space="preserve">NO CUMPLE </v>
          </cell>
        </row>
        <row r="305">
          <cell r="C305" t="str">
            <v>65.110.696-6</v>
          </cell>
          <cell r="D305" t="str">
            <v>CLUB DEPORTIVO ESCOLAR LICEO DE HUARA</v>
          </cell>
          <cell r="E305">
            <v>2016</v>
          </cell>
          <cell r="F305">
            <v>2401003</v>
          </cell>
          <cell r="G305" t="str">
            <v>1°</v>
          </cell>
          <cell r="H305">
            <v>19</v>
          </cell>
          <cell r="I305" t="str">
            <v>OLIMPIADAS DEPORTIVAS ESCOLARES, PARA COMUNAS RURALES LICEO HUARA 2016</v>
          </cell>
          <cell r="J305" t="str">
            <v xml:space="preserve">NO CUMPLE </v>
          </cell>
        </row>
        <row r="306">
          <cell r="C306" t="str">
            <v>65.027.835-6</v>
          </cell>
          <cell r="D306" t="str">
            <v>CLUB DEPORTIVO BUSHIDO IQUIQUE</v>
          </cell>
          <cell r="E306">
            <v>2016</v>
          </cell>
          <cell r="F306">
            <v>2401003</v>
          </cell>
          <cell r="G306" t="str">
            <v>1°</v>
          </cell>
          <cell r="H306">
            <v>20</v>
          </cell>
          <cell r="I306" t="str">
            <v>PROCESO FORMATIVO SEGUNDO CICLO PARA EL ALTO RENDIMIENTO WKF CAMPEONES 2016</v>
          </cell>
          <cell r="J306" t="str">
            <v xml:space="preserve">NO CUMPLE </v>
          </cell>
        </row>
        <row r="307">
          <cell r="C307" t="str">
            <v>65.091.714-6</v>
          </cell>
          <cell r="D307" t="str">
            <v>ASOCIACIÓN DEPORTIVA LOCAL KARATE DOO IQUIQUE</v>
          </cell>
          <cell r="E307">
            <v>2016</v>
          </cell>
          <cell r="F307">
            <v>2401003</v>
          </cell>
          <cell r="G307" t="str">
            <v>1°</v>
          </cell>
          <cell r="H307">
            <v>21</v>
          </cell>
          <cell r="I307" t="str">
            <v>PARTICIPACIÓN DE SELECCIÓN REGIONAL DE KARATE EN SEGUNDO TORNEO NACIONAL FEDERADO 2016</v>
          </cell>
          <cell r="J307" t="str">
            <v xml:space="preserve">NO CUMPLE </v>
          </cell>
        </row>
        <row r="308">
          <cell r="C308" t="str">
            <v>65.048.295-6</v>
          </cell>
          <cell r="D308" t="str">
            <v xml:space="preserve">CLUB DEPORTIVO DE MOTOCICLISMO IQUIQUE </v>
          </cell>
          <cell r="E308">
            <v>2016</v>
          </cell>
          <cell r="F308">
            <v>2401003</v>
          </cell>
          <cell r="G308" t="str">
            <v>1°</v>
          </cell>
          <cell r="H308">
            <v>27</v>
          </cell>
          <cell r="I308" t="str">
            <v xml:space="preserve">SOLEDAD LEITON, NACIONAL Y LATINOAMERICANO DE MOTOCROSS </v>
          </cell>
          <cell r="J308" t="str">
            <v xml:space="preserve">NO CUMPLE </v>
          </cell>
        </row>
        <row r="309">
          <cell r="C309" t="str">
            <v>65.006.863-7</v>
          </cell>
          <cell r="D309" t="str">
            <v xml:space="preserve">CLUB DE ADULTO MAYOR LOS HIBISCOS </v>
          </cell>
          <cell r="E309">
            <v>2016</v>
          </cell>
          <cell r="F309">
            <v>2401003</v>
          </cell>
          <cell r="G309" t="str">
            <v>1°</v>
          </cell>
          <cell r="H309">
            <v>28</v>
          </cell>
          <cell r="I309" t="str">
            <v xml:space="preserve">BAILANDO Y ESTIRANDO LA VIDA VAMOS LLEVANDO </v>
          </cell>
          <cell r="J309" t="str">
            <v xml:space="preserve">NO CUMPLE </v>
          </cell>
        </row>
        <row r="310">
          <cell r="C310" t="str">
            <v>65.033.342-K</v>
          </cell>
          <cell r="D310" t="str">
            <v>CENTRO SOCIAL Y CULTURAL DEL ADULTO MAYOR MAGISTERIO</v>
          </cell>
          <cell r="E310">
            <v>2016</v>
          </cell>
          <cell r="F310">
            <v>2401003</v>
          </cell>
          <cell r="G310" t="str">
            <v>1°</v>
          </cell>
          <cell r="H310">
            <v>34</v>
          </cell>
          <cell r="I310" t="str">
            <v>BIENESTAR FAMILIAR FÍSICO Y EMOCIONAL, GIMNASIA BAILE Y YOGA</v>
          </cell>
          <cell r="J310" t="str">
            <v xml:space="preserve">NO CUMPLE </v>
          </cell>
        </row>
        <row r="311">
          <cell r="C311" t="str">
            <v>65.727.080-6</v>
          </cell>
          <cell r="D311" t="str">
            <v>JUNTA DE VECINOS SAN PEDRO DE CHANAVAYITA</v>
          </cell>
          <cell r="E311">
            <v>2016</v>
          </cell>
          <cell r="F311">
            <v>2401003</v>
          </cell>
          <cell r="G311" t="str">
            <v>1°</v>
          </cell>
          <cell r="H311">
            <v>35</v>
          </cell>
          <cell r="I311" t="str">
            <v>TALLERES PARA PROMOVER LA ACTIVIDAD FÍSICA Y LA RECREACIÓN EN CALETA CHANAVAYITA</v>
          </cell>
          <cell r="J311" t="str">
            <v xml:space="preserve">NO CUMPLE </v>
          </cell>
        </row>
        <row r="312">
          <cell r="C312" t="str">
            <v>65.110.696-6</v>
          </cell>
          <cell r="D312" t="str">
            <v>CLUB DEPORTIVO ESCOLAR LICEO DE HUARA</v>
          </cell>
          <cell r="E312">
            <v>2016</v>
          </cell>
          <cell r="F312">
            <v>2401003</v>
          </cell>
          <cell r="G312" t="str">
            <v>1°</v>
          </cell>
          <cell r="H312">
            <v>37</v>
          </cell>
          <cell r="I312" t="str">
            <v>INNOVANDO PARA MEJORAR LA ACTIVIDAD FÍSICA DE LA COMUNIDAD EDUCATIVA DEL LICEO DE HUARA</v>
          </cell>
          <cell r="J312" t="str">
            <v xml:space="preserve">NO CUMPLE </v>
          </cell>
        </row>
        <row r="313">
          <cell r="C313" t="str">
            <v>73.682.700-K</v>
          </cell>
          <cell r="D313" t="str">
            <v>JUNTA DE VECINOS N° 43 PROGRESO</v>
          </cell>
          <cell r="E313">
            <v>2016</v>
          </cell>
          <cell r="F313">
            <v>2401003</v>
          </cell>
          <cell r="G313" t="str">
            <v>1°</v>
          </cell>
          <cell r="H313">
            <v>38</v>
          </cell>
          <cell r="I313" t="str">
            <v>ESCUELAS POLIDEPORTIVAS DE FÚTBOL KARATE Y TAEKWONDO DE INICIACIÓN ALTO HOSPICIO, "EL DEPORTE FORMA MEJORES PERSONAS"</v>
          </cell>
          <cell r="J313" t="str">
            <v xml:space="preserve">NO CUMPLE </v>
          </cell>
        </row>
        <row r="314">
          <cell r="C314" t="str">
            <v>65.278.630-8</v>
          </cell>
          <cell r="D314" t="str">
            <v>CLUB DE PORTIVO BOXING, CLUB SALVADOR VILLARROEL TOLEDO</v>
          </cell>
          <cell r="E314">
            <v>2016</v>
          </cell>
          <cell r="F314">
            <v>2401003</v>
          </cell>
          <cell r="G314" t="str">
            <v>1°</v>
          </cell>
          <cell r="H314">
            <v>39</v>
          </cell>
          <cell r="I314" t="str">
            <v>CAMPEONATO DE BOXEO DE LOS BARRIOS SALVADOR VILLARROEL TOLEDO</v>
          </cell>
          <cell r="J314" t="str">
            <v xml:space="preserve">NO CUMPLE </v>
          </cell>
        </row>
        <row r="315">
          <cell r="C315" t="str">
            <v>65.240.710-2</v>
          </cell>
          <cell r="D315" t="str">
            <v>ASOCIACIÓN DE ACTIVIDADES SUBACUÁTICAS Y NADO CON ALETAS DE IQUIQUE</v>
          </cell>
          <cell r="E315">
            <v>2016</v>
          </cell>
          <cell r="F315">
            <v>2401003</v>
          </cell>
          <cell r="G315" t="str">
            <v>1°</v>
          </cell>
          <cell r="H315">
            <v>43</v>
          </cell>
          <cell r="I315" t="str">
            <v>PARTICIPACIÓN CAMPEONATO NACIONAL DE ACTIVIDADES SUBACUÁTICAS Y NADO CON ALETA 2016</v>
          </cell>
          <cell r="J315" t="str">
            <v xml:space="preserve">NO CUMPLE </v>
          </cell>
        </row>
        <row r="316">
          <cell r="C316" t="str">
            <v>65.114.484-1</v>
          </cell>
          <cell r="D316" t="str">
            <v xml:space="preserve">CLUB DEPORTIVO TENIENTE IBÁÑEZ </v>
          </cell>
          <cell r="E316">
            <v>2016</v>
          </cell>
          <cell r="F316">
            <v>2401003</v>
          </cell>
          <cell r="G316" t="str">
            <v>1°</v>
          </cell>
          <cell r="H316">
            <v>46</v>
          </cell>
          <cell r="I316" t="str">
            <v xml:space="preserve">ESCUELA FORMATIVA DE FÚTBOL PARA MUJERES </v>
          </cell>
          <cell r="J316" t="str">
            <v xml:space="preserve">NO CUMPLE </v>
          </cell>
        </row>
        <row r="317">
          <cell r="C317" t="str">
            <v>65.943.420-2</v>
          </cell>
          <cell r="D317" t="str">
            <v xml:space="preserve">CLUB SOCIAL Y DEPORTIVO CAVANCHA SENIORS </v>
          </cell>
          <cell r="E317">
            <v>2016</v>
          </cell>
          <cell r="F317">
            <v>2401003</v>
          </cell>
          <cell r="G317" t="str">
            <v>1°</v>
          </cell>
          <cell r="H317">
            <v>48</v>
          </cell>
          <cell r="I317" t="str">
            <v>CAMPEONATOS DE FÚTBOL SENIOR 2016</v>
          </cell>
          <cell r="J317" t="str">
            <v xml:space="preserve">NO CUMPLE </v>
          </cell>
        </row>
        <row r="318">
          <cell r="C318" t="str">
            <v>65.048.295-6</v>
          </cell>
          <cell r="D318" t="str">
            <v xml:space="preserve">CLUB DEPORTIVO DE MOTOCICLISMO IQUIQUE </v>
          </cell>
          <cell r="E318">
            <v>2016</v>
          </cell>
          <cell r="F318">
            <v>2401003</v>
          </cell>
          <cell r="G318" t="str">
            <v>1°</v>
          </cell>
          <cell r="H318">
            <v>49</v>
          </cell>
          <cell r="I318" t="str">
            <v xml:space="preserve">CAMPEONATO ZONAL DE MOTOCROSS </v>
          </cell>
          <cell r="J318" t="str">
            <v xml:space="preserve">NO CUMPLE </v>
          </cell>
        </row>
        <row r="319">
          <cell r="C319" t="str">
            <v>71.677.900-9</v>
          </cell>
          <cell r="D319" t="str">
            <v>ASOCIACIÓN DEPORTIVA JUNIOR PENECAS DE IQUIQUE</v>
          </cell>
          <cell r="E319">
            <v>2016</v>
          </cell>
          <cell r="F319">
            <v>2401003</v>
          </cell>
          <cell r="G319" t="str">
            <v>1°</v>
          </cell>
          <cell r="H319">
            <v>55</v>
          </cell>
          <cell r="I319" t="str">
            <v>ESCUELAS FORMATIVAS DE FÚTBOL JUNIOR PENECAS "DIENTE DE LECHE Y PREMINI"</v>
          </cell>
          <cell r="J319" t="str">
            <v xml:space="preserve">NO CUMPLE </v>
          </cell>
        </row>
        <row r="320">
          <cell r="C320" t="str">
            <v>65.108.463-6</v>
          </cell>
          <cell r="D320" t="str">
            <v>CENTRO CULTURAL Y SOCIAL DRN (DIFUNDIENDO EL ROCK NORTINO)</v>
          </cell>
          <cell r="E320">
            <v>2016</v>
          </cell>
          <cell r="F320">
            <v>2401003</v>
          </cell>
          <cell r="G320" t="str">
            <v>1°</v>
          </cell>
          <cell r="H320">
            <v>62</v>
          </cell>
          <cell r="I320" t="str">
            <v>TEORÍA Y PRÁCTICA DEL TENIS DE MESA II</v>
          </cell>
          <cell r="J320" t="str">
            <v xml:space="preserve">NO CUMPLE </v>
          </cell>
        </row>
        <row r="321">
          <cell r="C321" t="str">
            <v>65.992.780-2</v>
          </cell>
          <cell r="D321" t="str">
            <v>CLUB SOCIAL DEPORTIVO EXPRESO</v>
          </cell>
          <cell r="E321">
            <v>2016</v>
          </cell>
          <cell r="F321">
            <v>2401003</v>
          </cell>
          <cell r="G321" t="str">
            <v>1°</v>
          </cell>
          <cell r="H321">
            <v>63</v>
          </cell>
          <cell r="I321" t="str">
            <v>ESCUELA FÚTBOL RECREATIVA Y FORMATIVA DEL CLUB DEPORTIVO EXPRESO "EL DEPORTE ES SALUD"</v>
          </cell>
          <cell r="J321" t="str">
            <v xml:space="preserve">NO CUMPLE </v>
          </cell>
        </row>
        <row r="322">
          <cell r="C322" t="str">
            <v>73.220.000-2</v>
          </cell>
          <cell r="D322" t="str">
            <v>ASOCIACIÓN DE BABY FÚTBOL DE IQUIQUE</v>
          </cell>
          <cell r="E322">
            <v>2016</v>
          </cell>
          <cell r="F322">
            <v>2401003</v>
          </cell>
          <cell r="G322" t="str">
            <v>1°</v>
          </cell>
          <cell r="H322">
            <v>65</v>
          </cell>
          <cell r="I322" t="str">
            <v>CAMPEONATO OFICIAL DE BABY FÚTBOL: COPA EL GIGANTE DE TARAPACÁ 2016</v>
          </cell>
          <cell r="J322" t="str">
            <v xml:space="preserve">NO CUMPLE </v>
          </cell>
        </row>
        <row r="323">
          <cell r="C323" t="str">
            <v>65.057.194-0</v>
          </cell>
          <cell r="D323" t="str">
            <v>COMITÉ DE ÁRBITROS DE IQUIQUE</v>
          </cell>
          <cell r="E323">
            <v>2016</v>
          </cell>
          <cell r="F323">
            <v>2401003</v>
          </cell>
          <cell r="G323" t="str">
            <v>1°</v>
          </cell>
          <cell r="H323">
            <v>66</v>
          </cell>
          <cell r="I323" t="str">
            <v>IMPLEMENTANDO AL COMITÉ DE ÁRBITROS DE FÚTBOL IQUIQUE</v>
          </cell>
          <cell r="J323" t="str">
            <v xml:space="preserve">NO CUMPLE </v>
          </cell>
        </row>
        <row r="324">
          <cell r="C324" t="str">
            <v>65.270.830-7</v>
          </cell>
          <cell r="D324" t="str">
            <v>CLUB DEPORTIVO ATLETAS MÁSTER IQUIQUE</v>
          </cell>
          <cell r="E324">
            <v>2016</v>
          </cell>
          <cell r="F324">
            <v>2401003</v>
          </cell>
          <cell r="G324" t="str">
            <v>1°</v>
          </cell>
          <cell r="H324">
            <v>67</v>
          </cell>
          <cell r="I324" t="str">
            <v>XXXV CAMPEONATO NACIONAL DE ATLETAS MÁSTER-CHILLÁN 2016</v>
          </cell>
          <cell r="J324" t="str">
            <v xml:space="preserve">NO CUMPLE </v>
          </cell>
        </row>
        <row r="325">
          <cell r="C325" t="str">
            <v>75.355.800-4</v>
          </cell>
          <cell r="D325" t="str">
            <v>JUNTA DE VECINOS LOS NARANJOS</v>
          </cell>
          <cell r="E325">
            <v>2016</v>
          </cell>
          <cell r="F325">
            <v>2401003</v>
          </cell>
          <cell r="G325" t="str">
            <v>1°</v>
          </cell>
          <cell r="H325">
            <v>69</v>
          </cell>
          <cell r="I325" t="str">
            <v>CAMPEONATO ANDINO PICA 2016 CATEGORÍA DAMAS Y VARONES</v>
          </cell>
          <cell r="J325" t="str">
            <v xml:space="preserve">NO CUMPLE </v>
          </cell>
        </row>
        <row r="326">
          <cell r="C326" t="str">
            <v>65.482.760-5</v>
          </cell>
          <cell r="D326" t="str">
            <v>CLUB DEPORTIVO TAMARUGAL DE LA TIRANA</v>
          </cell>
          <cell r="E326">
            <v>2016</v>
          </cell>
          <cell r="F326">
            <v>2401003</v>
          </cell>
          <cell r="G326" t="str">
            <v>1°</v>
          </cell>
          <cell r="H326">
            <v>85</v>
          </cell>
          <cell r="I326" t="str">
            <v>FOMENTAR Y POTENCIAR LA ACTIVIDAD FÍSICA Y DEPORTIVA DEL PUEBLO DE LA TIRANA</v>
          </cell>
          <cell r="J326" t="str">
            <v xml:space="preserve">NO CUMPLE </v>
          </cell>
        </row>
        <row r="327">
          <cell r="C327" t="str">
            <v>75.957.360-9</v>
          </cell>
          <cell r="D327" t="str">
            <v>AGRUPACIÓN DE CIEGOS DOMINGO OYANADEL VARAS</v>
          </cell>
          <cell r="E327">
            <v>2016</v>
          </cell>
          <cell r="F327">
            <v>2401003</v>
          </cell>
          <cell r="G327" t="str">
            <v>1°</v>
          </cell>
          <cell r="H327">
            <v>88</v>
          </cell>
          <cell r="I327" t="str">
            <v>MEJORANDO LA CALIDAD DE VIDA DE LOS ADULTOS CON DISCAPACIDAD VISUAL</v>
          </cell>
          <cell r="J327" t="str">
            <v xml:space="preserve">NO CUMPLE </v>
          </cell>
        </row>
        <row r="328">
          <cell r="C328" t="str">
            <v>65.279.240-5</v>
          </cell>
          <cell r="D328" t="str">
            <v>CLUB DEPORTIVO HISPANO BRITÁNICO (RAMA FÚTBOL)</v>
          </cell>
          <cell r="E328">
            <v>2016</v>
          </cell>
          <cell r="F328">
            <v>2401003</v>
          </cell>
          <cell r="G328" t="str">
            <v>1°</v>
          </cell>
          <cell r="H328">
            <v>89</v>
          </cell>
          <cell r="I328" t="str">
            <v>FORMANDO CAMPEONES</v>
          </cell>
          <cell r="J328" t="str">
            <v xml:space="preserve">NO CUMPLE </v>
          </cell>
        </row>
        <row r="329">
          <cell r="C329" t="str">
            <v>65.037.719-2</v>
          </cell>
          <cell r="D329" t="str">
            <v>CENTRO CULTURAL Y SOCIAL DE EX FUTBOLISTAS PROFESIONALES CLUB DEPORTES IQUIQUE</v>
          </cell>
          <cell r="E329">
            <v>2016</v>
          </cell>
          <cell r="F329">
            <v>2401003</v>
          </cell>
          <cell r="G329" t="str">
            <v>1°</v>
          </cell>
          <cell r="H329">
            <v>90</v>
          </cell>
          <cell r="I329" t="str">
            <v>DEPORTE Y REINSERCIÓN</v>
          </cell>
          <cell r="J329" t="str">
            <v xml:space="preserve">NO CUMPLE </v>
          </cell>
        </row>
        <row r="330">
          <cell r="C330" t="str">
            <v>75.955.130-3</v>
          </cell>
          <cell r="D330" t="str">
            <v>CLUB DE JUDO HIROSHIMA</v>
          </cell>
          <cell r="E330">
            <v>2016</v>
          </cell>
          <cell r="F330">
            <v>2401003</v>
          </cell>
          <cell r="G330" t="str">
            <v>1°</v>
          </cell>
          <cell r="H330">
            <v>91</v>
          </cell>
          <cell r="I330" t="str">
            <v>TALLERES DE JUDO A JÓVENES DE BAJOS RECURSOS DE IQUIQUE</v>
          </cell>
          <cell r="J330" t="str">
            <v xml:space="preserve">NO CUMPLE </v>
          </cell>
        </row>
        <row r="331">
          <cell r="C331" t="str">
            <v>65.028.121-7</v>
          </cell>
          <cell r="D331" t="str">
            <v>CLUB DEPORTIVO ATLETAS MÁSTER TIERRA DE CAMPEONES</v>
          </cell>
          <cell r="E331">
            <v>2016</v>
          </cell>
          <cell r="F331">
            <v>2401003</v>
          </cell>
          <cell r="G331" t="str">
            <v>1°</v>
          </cell>
          <cell r="H331">
            <v>95</v>
          </cell>
          <cell r="I331" t="str">
            <v>PARTICIPACIÓN EN EL CAMPEONATO NACIONAL DE ATLETISMO MASTER CHILLAN-CHILE OCTUBRE 2016</v>
          </cell>
          <cell r="J331" t="str">
            <v xml:space="preserve">NO CUMPLE </v>
          </cell>
        </row>
        <row r="332">
          <cell r="C332" t="str">
            <v>65.033.583-K</v>
          </cell>
          <cell r="D332" t="str">
            <v>CLUB DEPORTIVO DE GIMNASIA AVALANCH</v>
          </cell>
          <cell r="E332">
            <v>2016</v>
          </cell>
          <cell r="F332">
            <v>2401003</v>
          </cell>
          <cell r="G332" t="str">
            <v>1°</v>
          </cell>
          <cell r="H332">
            <v>98</v>
          </cell>
          <cell r="I332" t="str">
            <v>CLUB AVALANCH REPRESENTANDO A IQUIQUE EN GIMNASIA ARTÍSTICA DE VARONES</v>
          </cell>
          <cell r="J332" t="str">
            <v xml:space="preserve">NO CUMPLE </v>
          </cell>
        </row>
        <row r="333">
          <cell r="C333" t="str">
            <v>65.273.860-5</v>
          </cell>
          <cell r="D333" t="str">
            <v>CLUB DEPORTIVO Y CULTURAL CODE</v>
          </cell>
          <cell r="E333">
            <v>2016</v>
          </cell>
          <cell r="F333">
            <v>2401003</v>
          </cell>
          <cell r="G333" t="str">
            <v>1°</v>
          </cell>
          <cell r="H333">
            <v>100</v>
          </cell>
          <cell r="I333" t="str">
            <v>OLIMPIADAS ESCOLARES CODE</v>
          </cell>
          <cell r="J333" t="str">
            <v xml:space="preserve">NO CUMPLE </v>
          </cell>
        </row>
        <row r="334">
          <cell r="C334" t="str">
            <v>81.897.500-7</v>
          </cell>
          <cell r="D334" t="str">
            <v>SOCIEDAD PROAYUDA DEL NIÑO LISIADO</v>
          </cell>
          <cell r="E334">
            <v>2016</v>
          </cell>
          <cell r="F334">
            <v>2401003</v>
          </cell>
          <cell r="G334" t="str">
            <v>1°</v>
          </cell>
          <cell r="H334">
            <v>101</v>
          </cell>
          <cell r="I334" t="str">
            <v>DEPORTES EN SILLA DE RUEDAS</v>
          </cell>
          <cell r="J334" t="str">
            <v xml:space="preserve">NO CUMPLE </v>
          </cell>
        </row>
        <row r="335">
          <cell r="C335" t="str">
            <v>65.042.265-1</v>
          </cell>
          <cell r="D335" t="str">
            <v>JUNTA DE VECINOS N° 29, VILLA MILITAR BAQUEDANO</v>
          </cell>
          <cell r="E335">
            <v>2016</v>
          </cell>
          <cell r="F335">
            <v>2401003</v>
          </cell>
          <cell r="G335" t="str">
            <v>1°</v>
          </cell>
          <cell r="H335">
            <v>102</v>
          </cell>
          <cell r="I335" t="str">
            <v>CON ACTIVIDADES DE LA VIDA SANA APOYAMOS A LAS FAMILIAS EN EL FUERTE BAQUEDANO</v>
          </cell>
          <cell r="J335" t="str">
            <v xml:space="preserve">NO CUMPLE </v>
          </cell>
        </row>
        <row r="336">
          <cell r="C336" t="str">
            <v>65.047.122-9</v>
          </cell>
          <cell r="D336" t="str">
            <v>JUNTA DE VECINOS NUEVA MATILLA</v>
          </cell>
          <cell r="E336">
            <v>2016</v>
          </cell>
          <cell r="F336">
            <v>2401003</v>
          </cell>
          <cell r="G336" t="str">
            <v>1°</v>
          </cell>
          <cell r="H336">
            <v>103</v>
          </cell>
          <cell r="I336" t="str">
            <v>APOYO A PIERA MANCARELLA EN LA COMPETENCIA DE PATINAJE ARTíSTICO NIVEL NACIONAL</v>
          </cell>
          <cell r="J336" t="str">
            <v xml:space="preserve">NO CUMPLE </v>
          </cell>
        </row>
        <row r="337">
          <cell r="C337" t="str">
            <v>65.608.960-1</v>
          </cell>
          <cell r="D337" t="str">
            <v>CLUB DEPORTIVO JENNIFFER MORENO</v>
          </cell>
          <cell r="E337">
            <v>2016</v>
          </cell>
          <cell r="F337">
            <v>2401003</v>
          </cell>
          <cell r="G337" t="str">
            <v>1°</v>
          </cell>
          <cell r="H337">
            <v>107</v>
          </cell>
          <cell r="I337" t="str">
            <v>TALLER DE GIMNASIA ARTÍSTICA AVANZADO PARA NIÑAS DEL CLUB DEPORTIVO JENNIFFER MORENO</v>
          </cell>
          <cell r="J337" t="str">
            <v xml:space="preserve">NO CUMPLE </v>
          </cell>
        </row>
        <row r="338">
          <cell r="C338" t="str">
            <v>65.009.807-2</v>
          </cell>
          <cell r="D338" t="str">
            <v>CLUB DEPORTIVO Y SOCIAL LA CRUZ</v>
          </cell>
          <cell r="E338">
            <v>2016</v>
          </cell>
          <cell r="F338">
            <v>2401003</v>
          </cell>
          <cell r="G338" t="str">
            <v>1°</v>
          </cell>
          <cell r="H338">
            <v>114</v>
          </cell>
          <cell r="I338" t="str">
            <v>ESCUELA DE BÁSQUETBOL SANTIAGO WHITE: FORMANDO PERSONAS FORMANDO BASQUETBOLISTA</v>
          </cell>
          <cell r="J338" t="str">
            <v xml:space="preserve">NO CUMPLE </v>
          </cell>
        </row>
        <row r="339">
          <cell r="C339" t="str">
            <v>65.499.310-6</v>
          </cell>
          <cell r="D339" t="str">
            <v>LIGA DEPORTIVA RECREATIVA ADULTO MAYOR</v>
          </cell>
          <cell r="E339">
            <v>2016</v>
          </cell>
          <cell r="F339">
            <v>2401003</v>
          </cell>
          <cell r="G339" t="str">
            <v>1°</v>
          </cell>
          <cell r="H339">
            <v>117</v>
          </cell>
          <cell r="I339" t="str">
            <v>PARTICIPACIÓN NACIONAL SUB-60 SEDE VALDIVIA 2016</v>
          </cell>
          <cell r="J339" t="str">
            <v xml:space="preserve">NO CUMPLE </v>
          </cell>
        </row>
        <row r="340">
          <cell r="C340" t="str">
            <v>65.097.393-3</v>
          </cell>
          <cell r="D340" t="str">
            <v>CLUB DEPORTIVO SOCIAL Y CULTURAL SAN SANTIAGO DE QUEBE</v>
          </cell>
          <cell r="E340">
            <v>2016</v>
          </cell>
          <cell r="F340">
            <v>2401003</v>
          </cell>
          <cell r="G340" t="str">
            <v>1°</v>
          </cell>
          <cell r="H340">
            <v>119</v>
          </cell>
          <cell r="I340" t="str">
            <v>PARTICIPACIÓN EN COMPETENCIA DE FÚTBOL REGIONAL</v>
          </cell>
          <cell r="J340" t="str">
            <v xml:space="preserve">NO CUMPLE </v>
          </cell>
        </row>
        <row r="341">
          <cell r="C341" t="str">
            <v>73.430.800-5</v>
          </cell>
          <cell r="D341" t="str">
            <v>ASOCIACIÓN ANDINA DE DEPORTES Y RECREACIÓN DE IQUIQUE ASADER</v>
          </cell>
          <cell r="E341">
            <v>2016</v>
          </cell>
          <cell r="F341">
            <v>2401003</v>
          </cell>
          <cell r="G341" t="str">
            <v>1°</v>
          </cell>
          <cell r="H341">
            <v>120</v>
          </cell>
          <cell r="I341" t="str">
            <v>CAMPEONATO DE FÚTBOL ANDINO ALTO HOSPICIO 2016</v>
          </cell>
          <cell r="J341" t="str">
            <v xml:space="preserve">NO CUMPLE </v>
          </cell>
        </row>
        <row r="342">
          <cell r="C342" t="str">
            <v>65.034.095-7</v>
          </cell>
          <cell r="D342" t="str">
            <v>CLUB DEPORTIVO DE AJEDREZ ALFIL DE IQUIQUE</v>
          </cell>
          <cell r="E342">
            <v>2016</v>
          </cell>
          <cell r="F342">
            <v>2401003</v>
          </cell>
          <cell r="G342" t="str">
            <v>1°</v>
          </cell>
          <cell r="H342">
            <v>125</v>
          </cell>
          <cell r="I342" t="str">
            <v>AJEDREZ PARA CAMIÑA, EL PARAÍSO TERRENAL</v>
          </cell>
          <cell r="J342" t="str">
            <v xml:space="preserve">NO CUMPLE </v>
          </cell>
        </row>
        <row r="343">
          <cell r="C343" t="str">
            <v>65.034.095-7</v>
          </cell>
          <cell r="D343" t="str">
            <v>CLUB DEPORTIVO DE AJEDREZ ALFIL DE IQUIQUE</v>
          </cell>
          <cell r="E343">
            <v>2016</v>
          </cell>
          <cell r="F343">
            <v>2401003</v>
          </cell>
          <cell r="G343" t="str">
            <v>1°</v>
          </cell>
          <cell r="H343">
            <v>126</v>
          </cell>
          <cell r="I343" t="str">
            <v>TORNEO DE AJEDREZ SUB 2200 - IQUIQUE 2016</v>
          </cell>
          <cell r="J343" t="str">
            <v xml:space="preserve">NO CUMPLE </v>
          </cell>
        </row>
        <row r="344">
          <cell r="C344" t="str">
            <v>65.667.220-k</v>
          </cell>
          <cell r="D344" t="str">
            <v>JUNTA DE VECINOS MIRADOR DEL PACÍFICO</v>
          </cell>
          <cell r="E344">
            <v>2016</v>
          </cell>
          <cell r="F344">
            <v>2401003</v>
          </cell>
          <cell r="G344" t="str">
            <v>1°</v>
          </cell>
          <cell r="H344">
            <v>128</v>
          </cell>
          <cell r="I344" t="str">
            <v>APOYO A BORJA PADILLA EN TORNEO NACIONALES E INTERNACIONALES</v>
          </cell>
          <cell r="J344" t="str">
            <v xml:space="preserve">NO CUMPLE </v>
          </cell>
        </row>
        <row r="345">
          <cell r="C345" t="str">
            <v>74.357.900-3</v>
          </cell>
          <cell r="D345" t="str">
            <v>CLUB DEPORTIVO ESTRELLA DE CHILE</v>
          </cell>
          <cell r="E345">
            <v>2016</v>
          </cell>
          <cell r="F345">
            <v>2401003</v>
          </cell>
          <cell r="G345" t="str">
            <v>1°</v>
          </cell>
          <cell r="H345">
            <v>131</v>
          </cell>
          <cell r="I345" t="str">
            <v>IMPLEMENTACIÓN E INDUMENTARIA PARA PARTICIPACIÓN EN CAMPEONATO DE FÚTBOL</v>
          </cell>
          <cell r="J345" t="str">
            <v xml:space="preserve">NO CUMPLE </v>
          </cell>
        </row>
        <row r="346">
          <cell r="C346" t="str">
            <v>74.665.000-0</v>
          </cell>
          <cell r="D346" t="str">
            <v>JUNTA DE VECINOS CERRO TARAPACÁ III</v>
          </cell>
          <cell r="E346">
            <v>2016</v>
          </cell>
          <cell r="F346">
            <v>2401003</v>
          </cell>
          <cell r="G346" t="str">
            <v>1°</v>
          </cell>
          <cell r="H346">
            <v>135</v>
          </cell>
          <cell r="I346" t="str">
            <v>TALLER DE ZUMBA "BAILANDO ME EJERCITO", ALTO HOSPICIO 2016</v>
          </cell>
          <cell r="J346" t="str">
            <v xml:space="preserve">NO CUMPLE </v>
          </cell>
        </row>
        <row r="347">
          <cell r="C347" t="str">
            <v>65.031.625-8</v>
          </cell>
          <cell r="D347" t="str">
            <v>JUNTA DE VECINOS LA UNIÓN HACE LA FUERZA</v>
          </cell>
          <cell r="E347">
            <v>2016</v>
          </cell>
          <cell r="F347">
            <v>2401003</v>
          </cell>
          <cell r="G347" t="str">
            <v>1°</v>
          </cell>
          <cell r="H347">
            <v>136</v>
          </cell>
          <cell r="I347" t="str">
            <v>TALLER DE BAILE ENTRETENIDO "MÚSICA Y BAILE PARA LAS JEFAS DE HOGAR" A.H. 2016</v>
          </cell>
          <cell r="J347" t="str">
            <v xml:space="preserve">NO CUMPLE </v>
          </cell>
        </row>
        <row r="348">
          <cell r="C348" t="str">
            <v>65.051.141-7</v>
          </cell>
          <cell r="D348" t="str">
            <v>JUNTA VECINAL VILLA LAS AMÉRICAS</v>
          </cell>
          <cell r="E348">
            <v>2016</v>
          </cell>
          <cell r="F348">
            <v>2401003</v>
          </cell>
          <cell r="G348" t="str">
            <v>1°</v>
          </cell>
          <cell r="H348">
            <v>140</v>
          </cell>
          <cell r="I348" t="str">
            <v>ESCUELA DEPORTIVA Y RECREATIVA DE BOXEO, ALTO HOSPICIO 2016</v>
          </cell>
          <cell r="J348" t="str">
            <v xml:space="preserve">NO CUMPLE </v>
          </cell>
        </row>
        <row r="349">
          <cell r="C349" t="str">
            <v>65.282.660-1</v>
          </cell>
          <cell r="D349" t="str">
            <v xml:space="preserve">CLUB DEPORTIVO UNIVERSIDAD ARTURO PRAT </v>
          </cell>
          <cell r="E349">
            <v>2016</v>
          </cell>
          <cell r="F349">
            <v>2401003</v>
          </cell>
          <cell r="G349" t="str">
            <v>1°</v>
          </cell>
          <cell r="H349">
            <v>142</v>
          </cell>
          <cell r="I349" t="str">
            <v>CAMPEONATO NACIONAL UNIVERSITARIO DE FÚTBOL PLAYA VARONES Y VOLEIBOL PLAYA DAMAS Y VARONES IQUIQUE 2016</v>
          </cell>
          <cell r="J349" t="str">
            <v xml:space="preserve">NO CUMPLE </v>
          </cell>
        </row>
        <row r="350">
          <cell r="C350" t="str">
            <v>75.758.700-9</v>
          </cell>
          <cell r="D350" t="str">
            <v>CLUB DEPORTIVO TERMAS DE MAMIÑA</v>
          </cell>
          <cell r="E350">
            <v>2016</v>
          </cell>
          <cell r="F350">
            <v>2401003</v>
          </cell>
          <cell r="G350" t="str">
            <v>1°</v>
          </cell>
          <cell r="H350">
            <v>144</v>
          </cell>
          <cell r="I350" t="str">
            <v>COMPARTIENDO EN FAMILIA CON LAS OLIMPIADAS DEPORTIVAS DE ESTUDIANTES Y APODERADOS DE MAMIÑA</v>
          </cell>
          <cell r="J350" t="str">
            <v xml:space="preserve">NO CUMPLE </v>
          </cell>
        </row>
        <row r="351">
          <cell r="C351" t="str">
            <v>74.665.000-0</v>
          </cell>
          <cell r="D351" t="str">
            <v>JUNTA DE VECINOS CERRO TARAPACÁ N°3</v>
          </cell>
          <cell r="E351">
            <v>2016</v>
          </cell>
          <cell r="F351">
            <v>2401003</v>
          </cell>
          <cell r="G351" t="str">
            <v>1°</v>
          </cell>
          <cell r="H351">
            <v>151</v>
          </cell>
          <cell r="I351" t="str">
            <v>CORRIDA FAMILIAR "INCENTIVANDO LA ACTIVIDAD FÍSICA AL AIRE LIBRE, ALTO HOSPICIO 2016"</v>
          </cell>
          <cell r="J351" t="str">
            <v xml:space="preserve">NO CUMPLE </v>
          </cell>
        </row>
        <row r="352">
          <cell r="C352" t="str">
            <v>72.601.900-2</v>
          </cell>
          <cell r="D352" t="str">
            <v>JUNTA VECINAL LIBERTAD</v>
          </cell>
          <cell r="E352">
            <v>2016</v>
          </cell>
          <cell r="F352">
            <v>2401003</v>
          </cell>
          <cell r="G352" t="str">
            <v>1°</v>
          </cell>
          <cell r="H352">
            <v>152</v>
          </cell>
          <cell r="I352" t="str">
            <v>TALLER EDUCATIVO Y FORMATIVO DE GIMNASIA ARTÍSTICA, ALTO HOSPICIO 2016</v>
          </cell>
          <cell r="J352" t="str">
            <v xml:space="preserve">NO CUMPLE </v>
          </cell>
        </row>
        <row r="353">
          <cell r="C353" t="str">
            <v>65.569.680-6</v>
          </cell>
          <cell r="D353" t="str">
            <v>JUNTA DE VECINOS N°43 CALICHE 1</v>
          </cell>
          <cell r="E353">
            <v>2016</v>
          </cell>
          <cell r="F353">
            <v>2401003</v>
          </cell>
          <cell r="G353" t="str">
            <v>1°</v>
          </cell>
          <cell r="H353">
            <v>156</v>
          </cell>
          <cell r="I353" t="str">
            <v>I VERSIÓN DE FÚTBOL EN ARENA, ALTO HOSPICIO</v>
          </cell>
          <cell r="J353" t="str">
            <v xml:space="preserve">NO CUMPLE </v>
          </cell>
        </row>
        <row r="354">
          <cell r="C354" t="str">
            <v>65.020.102-7</v>
          </cell>
          <cell r="D354" t="str">
            <v>ASOCIACION INDÍGENA DE MATILLA YATIÑ - UTA</v>
          </cell>
          <cell r="E354">
            <v>2016</v>
          </cell>
          <cell r="F354">
            <v>2401003</v>
          </cell>
          <cell r="G354" t="str">
            <v>2°</v>
          </cell>
          <cell r="H354">
            <v>97</v>
          </cell>
          <cell r="I354" t="str">
            <v>REVITALIZANDO AL CHASQUI</v>
          </cell>
          <cell r="J354" t="str">
            <v xml:space="preserve">NO CUMPLE </v>
          </cell>
        </row>
        <row r="355">
          <cell r="C355" t="str">
            <v>65.283.410-8</v>
          </cell>
          <cell r="D355" t="str">
            <v>CLUB DEPORTIVO COLEGIO HUMBERSTONE</v>
          </cell>
          <cell r="E355">
            <v>2016</v>
          </cell>
          <cell r="F355">
            <v>2401003</v>
          </cell>
          <cell r="G355" t="str">
            <v>2°</v>
          </cell>
          <cell r="H355">
            <v>81</v>
          </cell>
          <cell r="I355" t="str">
            <v>VOLEIBOL: MENTE Y CUERPO PARA UNA SANA JUVENTUD</v>
          </cell>
          <cell r="J355" t="str">
            <v xml:space="preserve">NO CUMPLE </v>
          </cell>
        </row>
        <row r="356">
          <cell r="C356" t="str">
            <v>65.078.276-3</v>
          </cell>
          <cell r="D356" t="str">
            <v>CLUB MINEDUC SUPEREDUC TARAPACÁ</v>
          </cell>
          <cell r="E356">
            <v>2016</v>
          </cell>
          <cell r="F356">
            <v>2401003</v>
          </cell>
          <cell r="G356" t="str">
            <v>2°</v>
          </cell>
          <cell r="H356">
            <v>92</v>
          </cell>
          <cell r="I356" t="str">
            <v>"V OLIMPIADAS DEPORTIVAS DE BABY FÚTBOL DAMAS Y FÚTBOL VARONES MINEDUC"</v>
          </cell>
          <cell r="J356" t="str">
            <v xml:space="preserve">NO CUMPLE </v>
          </cell>
        </row>
        <row r="357">
          <cell r="C357" t="str">
            <v>65.098.958-9</v>
          </cell>
          <cell r="D357" t="str">
            <v>ASOCIACIÓN INDÍGENA CULTURAL RESCATE PROMOCIÓN Y DESARROLLO DEL ARTE TEXTIL AYMARA</v>
          </cell>
          <cell r="E357">
            <v>2016</v>
          </cell>
          <cell r="F357">
            <v>2401003</v>
          </cell>
          <cell r="G357" t="str">
            <v>2°</v>
          </cell>
          <cell r="H357">
            <v>62</v>
          </cell>
          <cell r="I357" t="str">
            <v>MEJOREMOS NUESTRA CALIDAD DE VIDA AL RITMO DE LA ZUMBA Y ACONDICIONAMIENTO FÍSICO</v>
          </cell>
          <cell r="J357" t="str">
            <v xml:space="preserve">NO CUMPLE </v>
          </cell>
        </row>
        <row r="358">
          <cell r="C358" t="str">
            <v>65.633.350-2</v>
          </cell>
          <cell r="D358" t="str">
            <v>JUNTA DE VECINOS VIDA NUEVA</v>
          </cell>
          <cell r="E358">
            <v>2016</v>
          </cell>
          <cell r="F358">
            <v>2401003</v>
          </cell>
          <cell r="G358" t="str">
            <v>2°</v>
          </cell>
          <cell r="H358">
            <v>48</v>
          </cell>
          <cell r="I358" t="str">
            <v>EL DEPORTE VIVE EN LA TORTUGA</v>
          </cell>
          <cell r="J358" t="str">
            <v xml:space="preserve">NO CUMPLE </v>
          </cell>
        </row>
        <row r="359">
          <cell r="C359" t="str">
            <v>74.664.400-0</v>
          </cell>
          <cell r="D359" t="str">
            <v>JUNTA VECINAL N° 9 DE SIBAYA</v>
          </cell>
          <cell r="E359">
            <v>2016</v>
          </cell>
          <cell r="F359">
            <v>2401003</v>
          </cell>
          <cell r="G359" t="str">
            <v>2°</v>
          </cell>
          <cell r="H359">
            <v>60</v>
          </cell>
          <cell r="I359" t="str">
            <v>EN LAS ALTURAS, ACTIVIDADES DEPORTIVAS Y RECREATIVAS EN EL PUEBLO DE SIBAYA MEJORAN LA CALIDAD DE VIDA</v>
          </cell>
          <cell r="J359" t="str">
            <v>NO APLICA</v>
          </cell>
        </row>
        <row r="360">
          <cell r="C360" t="str">
            <v>65.499.310-6</v>
          </cell>
          <cell r="D360" t="str">
            <v>LIGA DEPORTIVA RECREATIVA ADULTO MAYOR</v>
          </cell>
          <cell r="E360">
            <v>2016</v>
          </cell>
          <cell r="F360">
            <v>2401003</v>
          </cell>
          <cell r="G360" t="str">
            <v>2°</v>
          </cell>
          <cell r="H360">
            <v>20</v>
          </cell>
          <cell r="I360" t="str">
            <v>COMPETENCIAS DE FÚTBOL DE ADULTO MAYORES</v>
          </cell>
          <cell r="J360" t="str">
            <v xml:space="preserve">NO CUMPLE </v>
          </cell>
        </row>
        <row r="361">
          <cell r="C361" t="str">
            <v>71.075.000-9</v>
          </cell>
          <cell r="D361" t="str">
            <v>CLUB DEPORTIVO TENIS CHILE</v>
          </cell>
          <cell r="E361">
            <v>2016</v>
          </cell>
          <cell r="F361">
            <v>2401003</v>
          </cell>
          <cell r="G361" t="str">
            <v>2°</v>
          </cell>
          <cell r="H361">
            <v>33</v>
          </cell>
          <cell r="I361" t="str">
            <v>PARTICIPACIÓN DE LA TENISTA LOCAL JIMAR GERALD EN EL CIRCUITO JUNIOR DE LA FEDERACIÓN INTERNACIONAL DE TENIS (ITF) TEMPORADA 2016-2017</v>
          </cell>
          <cell r="J361" t="str">
            <v xml:space="preserve">NO CUMPLE </v>
          </cell>
        </row>
        <row r="362">
          <cell r="C362" t="str">
            <v>71.104.900-2</v>
          </cell>
          <cell r="D362" t="str">
            <v>CUERPO DE BOMBEROS DE POZO ALMONTE</v>
          </cell>
          <cell r="E362">
            <v>2016</v>
          </cell>
          <cell r="F362">
            <v>2401003</v>
          </cell>
          <cell r="G362" t="str">
            <v>2°</v>
          </cell>
          <cell r="H362">
            <v>50</v>
          </cell>
          <cell r="I362" t="str">
            <v>BOMBEROS DE POZO ALMONTE CUERPO Y MENTE SANOS AL SERVICIO DE LA COMUNIDAD</v>
          </cell>
          <cell r="J362" t="str">
            <v xml:space="preserve">NO CUMPLE </v>
          </cell>
        </row>
        <row r="363">
          <cell r="C363" t="str">
            <v>65.064.513-8</v>
          </cell>
          <cell r="D363" t="str">
            <v>CLUB ATLÉTICO NACIONAL IQUIQUE</v>
          </cell>
          <cell r="E363">
            <v>2016</v>
          </cell>
          <cell r="F363">
            <v>2401003</v>
          </cell>
          <cell r="G363" t="str">
            <v>2°</v>
          </cell>
          <cell r="H363">
            <v>79</v>
          </cell>
          <cell r="I363" t="str">
            <v>ANAÍS HERNÁNDEZ, LA NUEVA PROMESA DE LA VELOCIDAD IQUIQUEÑA</v>
          </cell>
          <cell r="J363" t="str">
            <v xml:space="preserve">NO CUMPLE </v>
          </cell>
        </row>
        <row r="364">
          <cell r="C364" t="str">
            <v>65.010.028-K</v>
          </cell>
          <cell r="D364" t="str">
            <v>CÍRCULO CULTURAL - DEPORTIVO TIERRA DE CAMPEONES</v>
          </cell>
          <cell r="E364">
            <v>2016</v>
          </cell>
          <cell r="F364">
            <v>2401003</v>
          </cell>
          <cell r="G364" t="str">
            <v>2°</v>
          </cell>
          <cell r="H364">
            <v>66</v>
          </cell>
          <cell r="I364" t="str">
            <v>PROYECTO DEPORTIVO CULTURAL AJEDREZ</v>
          </cell>
          <cell r="J364" t="str">
            <v xml:space="preserve">NO CUMPLE </v>
          </cell>
        </row>
        <row r="365">
          <cell r="C365" t="str">
            <v>65.402.520-7</v>
          </cell>
          <cell r="D365" t="str">
            <v>CLUB DEPORTIVO CARAMUCHO</v>
          </cell>
          <cell r="E365">
            <v>2016</v>
          </cell>
          <cell r="F365">
            <v>2401003</v>
          </cell>
          <cell r="G365" t="str">
            <v>2°</v>
          </cell>
          <cell r="H365">
            <v>3</v>
          </cell>
          <cell r="I365" t="str">
            <v>CAMPEONATO DE PESCA SUBMARINA EN HOMENAJE A RAUL CHOQUE BAUTISTA, BICAMPEON MUNDIAL 1971</v>
          </cell>
          <cell r="J365" t="str">
            <v xml:space="preserve">NO CUMPLE </v>
          </cell>
        </row>
        <row r="366">
          <cell r="C366" t="str">
            <v>65.087.071-9</v>
          </cell>
          <cell r="D366" t="str">
            <v>CLUB DE RALLY NORTE GRANDE</v>
          </cell>
          <cell r="E366">
            <v>2016</v>
          </cell>
          <cell r="F366">
            <v>2401003</v>
          </cell>
          <cell r="G366" t="str">
            <v>2°</v>
          </cell>
          <cell r="H366">
            <v>91</v>
          </cell>
          <cell r="I366" t="str">
            <v>PARTICIPACIÓN EN RALLY DAKAR 2017 DE PILOTO IQUIQUEÑO CRISTÓBAL GULDMAN</v>
          </cell>
          <cell r="J366" t="str">
            <v xml:space="preserve">NO CUMPLE </v>
          </cell>
        </row>
        <row r="367">
          <cell r="C367" t="str">
            <v>65.113.912-0</v>
          </cell>
          <cell r="D367" t="str">
            <v>CENTRO SOCIAL CULTURAL Y DEPORTIVO INTI NAIRA</v>
          </cell>
          <cell r="E367">
            <v>2016</v>
          </cell>
          <cell r="F367">
            <v>2401003</v>
          </cell>
          <cell r="G367" t="str">
            <v>2°</v>
          </cell>
          <cell r="H367">
            <v>65</v>
          </cell>
          <cell r="I367" t="str">
            <v>TALLER DE BÁSQUETBOL DE POZO ALMONTE</v>
          </cell>
          <cell r="J367" t="str">
            <v xml:space="preserve">NO CUMPLE </v>
          </cell>
        </row>
        <row r="368">
          <cell r="C368" t="str">
            <v>65.633.350-2</v>
          </cell>
          <cell r="D368" t="str">
            <v xml:space="preserve">JUNTA DE VECINOS VIDA NUEVA </v>
          </cell>
          <cell r="E368">
            <v>2016</v>
          </cell>
          <cell r="F368">
            <v>2401017</v>
          </cell>
          <cell r="G368" t="str">
            <v>1°</v>
          </cell>
          <cell r="H368">
            <v>1</v>
          </cell>
          <cell r="I368" t="str">
            <v>PREPÁRATE PARA LA PSU</v>
          </cell>
          <cell r="J368" t="str">
            <v xml:space="preserve">NO CUMPLE </v>
          </cell>
        </row>
        <row r="369">
          <cell r="C369" t="str">
            <v>65.830.310-4</v>
          </cell>
          <cell r="D369" t="str">
            <v xml:space="preserve">ORGANIZACIÓN SOCIAL Y CULTURAL APANDIA </v>
          </cell>
          <cell r="E369">
            <v>2016</v>
          </cell>
          <cell r="F369">
            <v>2401017</v>
          </cell>
          <cell r="G369" t="str">
            <v>1°</v>
          </cell>
          <cell r="H369">
            <v>3</v>
          </cell>
          <cell r="I369" t="str">
            <v>PSICOEDUCACIÓN EN HIDROTERAPIA PARA PADRES E HIJOS CON TRASTORNO DEL ESPECTRO AUTISTA</v>
          </cell>
          <cell r="J369" t="str">
            <v xml:space="preserve">NO CUMPLE </v>
          </cell>
        </row>
        <row r="370">
          <cell r="C370" t="str">
            <v>65.059.691-9</v>
          </cell>
          <cell r="D370" t="str">
            <v>CENTRO CULTURAL CHANAVAYA</v>
          </cell>
          <cell r="E370">
            <v>2016</v>
          </cell>
          <cell r="F370">
            <v>2401017</v>
          </cell>
          <cell r="G370" t="str">
            <v>2°</v>
          </cell>
          <cell r="H370">
            <v>3</v>
          </cell>
          <cell r="I370" t="str">
            <v>DAME UNA OPORTUNIDAD, ENSÉÑAME A COSER Y BORDAR PARA SALIR DE LA VULNERABILIDAD</v>
          </cell>
          <cell r="J370" t="str">
            <v xml:space="preserve">NO CUMPLE </v>
          </cell>
        </row>
        <row r="371">
          <cell r="C371" t="str">
            <v>65.830.310-4</v>
          </cell>
          <cell r="D371" t="str">
            <v xml:space="preserve">ORGANIZACIÓN SOCIAL Y CULTURAL APANDIA </v>
          </cell>
          <cell r="E371">
            <v>2016</v>
          </cell>
          <cell r="F371">
            <v>2401017</v>
          </cell>
          <cell r="G371" t="str">
            <v>1°</v>
          </cell>
          <cell r="H371">
            <v>8</v>
          </cell>
          <cell r="I371" t="str">
            <v>FORTALECIMIENTO COMUNICACIONAL MADRE, HIJO Y ENTORNO A TRAVÉS DE LENGUA DE SEÑAS CHILENAS Y PICTOGRAMAS</v>
          </cell>
          <cell r="J371" t="str">
            <v xml:space="preserve">NO CUMPLE </v>
          </cell>
        </row>
        <row r="372">
          <cell r="C372" t="str">
            <v>65.830.310-4</v>
          </cell>
          <cell r="D372" t="str">
            <v xml:space="preserve">ORGANIZACIÓN SOCIAL Y CULTURAL APANDIA </v>
          </cell>
          <cell r="E372">
            <v>2016</v>
          </cell>
          <cell r="F372">
            <v>2401017</v>
          </cell>
          <cell r="G372" t="str">
            <v>2°</v>
          </cell>
          <cell r="H372">
            <v>9</v>
          </cell>
          <cell r="I372" t="str">
            <v>APRENDIENDO Y PRACTICANDO HIDROTERAPIA PARA MEJORAR LA CALIDAD DE VIDA DE NUESTROS NIÑOS DENTRO DEL TRASTORNO DEL ESPECTRO AUTISTA</v>
          </cell>
          <cell r="J372" t="str">
            <v xml:space="preserve">NO CUMPLE </v>
          </cell>
        </row>
        <row r="373">
          <cell r="C373" t="str">
            <v>65.020.102-7</v>
          </cell>
          <cell r="D373" t="str">
            <v>ASOCIACIÓN INDÍGENA DE MATILLA YATIÑ - UTA</v>
          </cell>
          <cell r="E373">
            <v>2016</v>
          </cell>
          <cell r="F373">
            <v>2401017</v>
          </cell>
          <cell r="G373" t="str">
            <v>1°</v>
          </cell>
          <cell r="H373">
            <v>22</v>
          </cell>
          <cell r="I373" t="str">
            <v>SECRETOS PARA REVELAR</v>
          </cell>
          <cell r="J373" t="str">
            <v xml:space="preserve">NO CUMPLE </v>
          </cell>
        </row>
        <row r="374">
          <cell r="C374" t="str">
            <v>65.054.768-3</v>
          </cell>
          <cell r="D374" t="str">
            <v>FUNDACIÓN PROPAÍS</v>
          </cell>
          <cell r="E374">
            <v>2016</v>
          </cell>
          <cell r="F374">
            <v>2401017</v>
          </cell>
          <cell r="G374" t="str">
            <v>2°</v>
          </cell>
          <cell r="H374">
            <v>22</v>
          </cell>
          <cell r="I374" t="str">
            <v>RECONSTRUYENDO FUTURO</v>
          </cell>
          <cell r="J374" t="str">
            <v xml:space="preserve">NO CUMPLE </v>
          </cell>
        </row>
        <row r="375">
          <cell r="C375" t="str">
            <v>65.049.370-2</v>
          </cell>
          <cell r="D375" t="str">
            <v>UNIÓN COMUNAL SIGLO XXI</v>
          </cell>
          <cell r="E375">
            <v>2016</v>
          </cell>
          <cell r="F375">
            <v>2401017</v>
          </cell>
          <cell r="G375" t="str">
            <v>1°</v>
          </cell>
          <cell r="H375">
            <v>24</v>
          </cell>
          <cell r="I375" t="str">
            <v>PROMESAS DEL NORTE - NIÑOS Y NIÑAS JUGANDO AL FÚTBOL SE ALEJAN DEL PELIGRO</v>
          </cell>
          <cell r="J375" t="str">
            <v xml:space="preserve">NO CUMPLE </v>
          </cell>
        </row>
        <row r="376">
          <cell r="C376" t="str">
            <v>75.964.510-3</v>
          </cell>
          <cell r="D376" t="str">
            <v>JUNTA DE VECINOS Nº 8 HUATACONDO</v>
          </cell>
          <cell r="E376">
            <v>2016</v>
          </cell>
          <cell r="F376">
            <v>2401017</v>
          </cell>
          <cell r="G376" t="str">
            <v>1°</v>
          </cell>
          <cell r="H376">
            <v>26</v>
          </cell>
          <cell r="I376" t="str">
            <v>CON ACCIONES  PSICOSOCIALES E IMPLEMENTACIÓN MEJORAMOS EL AUTOESTIMA Y DESARROLLO SOCIAL DE LAS PERSONAS DEL PUEBLO DE HUATACONDO</v>
          </cell>
          <cell r="J376" t="str">
            <v xml:space="preserve">NO CUMPLE </v>
          </cell>
        </row>
        <row r="377">
          <cell r="C377" t="str">
            <v>65.278.630-8</v>
          </cell>
          <cell r="D377" t="str">
            <v>CLUB DEPORTIVO BOXING CLUB SALVADOR VILLARROEL TOLEDO</v>
          </cell>
          <cell r="E377">
            <v>2016</v>
          </cell>
          <cell r="F377">
            <v>2401017</v>
          </cell>
          <cell r="G377" t="str">
            <v>2°</v>
          </cell>
          <cell r="H377">
            <v>26</v>
          </cell>
          <cell r="I377" t="str">
            <v>ACTIVIDADES DE AUTODEFENSA PSICO-SOCIAL DIRIGIDA A NIÑOS Y JÓVENES EN SITUACIÓN DE RIESGO POR DROGAS</v>
          </cell>
          <cell r="J377" t="str">
            <v xml:space="preserve">NO CUMPLE </v>
          </cell>
        </row>
        <row r="378">
          <cell r="C378" t="str">
            <v>65.038.526-8</v>
          </cell>
          <cell r="D378" t="str">
            <v>CRUZ ROJA CHILENA FILIAL POZO ALMONTE</v>
          </cell>
          <cell r="E378">
            <v>2016</v>
          </cell>
          <cell r="F378">
            <v>2401017</v>
          </cell>
          <cell r="G378" t="str">
            <v>1°</v>
          </cell>
          <cell r="H378">
            <v>27</v>
          </cell>
          <cell r="I378" t="str">
            <v>CON ACCIONES  PSICOSOCIALES E IMPLEMENTACIÓN MEJORAMOS EL AUTOESTIMA Y DESARROLLO SOCIAL DE LOS ADULTO DE LA LOCALIDAD DE LA TIRANA</v>
          </cell>
          <cell r="J378" t="str">
            <v xml:space="preserve">NO CUMPLE </v>
          </cell>
        </row>
        <row r="379">
          <cell r="C379" t="str">
            <v>65.074.579-5</v>
          </cell>
          <cell r="D379" t="str">
            <v>CLUB ADULTO MAYOR SUEÑOS DORADOS DE ALMAS JÓVENES</v>
          </cell>
          <cell r="E379">
            <v>2016</v>
          </cell>
          <cell r="F379">
            <v>2401017</v>
          </cell>
          <cell r="G379" t="str">
            <v>1°</v>
          </cell>
          <cell r="H379">
            <v>28</v>
          </cell>
          <cell r="I379" t="str">
            <v xml:space="preserve">CON ACCIONES  PSICOSOCIALES E IMPLEMENTACIÓN  MEJORAMOS EL AUTOESTIMA Y DESARROLLO SOCIAL DE LOS ADULTOS MAYORES DEL CLUB SUEÑOS DORADOS </v>
          </cell>
          <cell r="J379" t="str">
            <v xml:space="preserve">NO CUMPLE </v>
          </cell>
        </row>
        <row r="380">
          <cell r="C380" t="str">
            <v>65.402.520-7</v>
          </cell>
          <cell r="D380" t="str">
            <v>CLUB DEPORTIVO CARAMUCHO</v>
          </cell>
          <cell r="E380">
            <v>2016</v>
          </cell>
          <cell r="F380">
            <v>2401017</v>
          </cell>
          <cell r="G380" t="str">
            <v>2°</v>
          </cell>
          <cell r="H380">
            <v>28</v>
          </cell>
          <cell r="I380" t="str">
            <v>TALLER PARA APRENDER HABILIDADES MENTALES PARA DECIR NO A LAS DROGAS</v>
          </cell>
          <cell r="J380" t="str">
            <v xml:space="preserve">NO CUMPLE </v>
          </cell>
        </row>
        <row r="381">
          <cell r="C381" t="str">
            <v>65.038.526-8</v>
          </cell>
          <cell r="D381" t="str">
            <v>CRUZ ROJA CHILENA FILIAL POZO ALMONTE</v>
          </cell>
          <cell r="E381">
            <v>2016</v>
          </cell>
          <cell r="F381">
            <v>2401017</v>
          </cell>
          <cell r="G381" t="str">
            <v>2°</v>
          </cell>
          <cell r="H381">
            <v>29</v>
          </cell>
          <cell r="I381" t="str">
            <v>FORTALECIENDO LA GESTIÓN PARROQUIAL DE POZO ALMONTE A TRAVÉS DE ALIMENTOS SOLIDARIOS A PERSONAS DE SITUACIÓN DE CALLE</v>
          </cell>
          <cell r="J381" t="str">
            <v xml:space="preserve">NO CUMPLE </v>
          </cell>
        </row>
        <row r="382">
          <cell r="C382" t="str">
            <v>65.038.526-8</v>
          </cell>
          <cell r="D382" t="str">
            <v>CRUZ ROJA CHILENA FILIAL POZO ALMONTE</v>
          </cell>
          <cell r="E382">
            <v>2016</v>
          </cell>
          <cell r="F382">
            <v>2401017</v>
          </cell>
          <cell r="G382" t="str">
            <v>2°</v>
          </cell>
          <cell r="H382">
            <v>30</v>
          </cell>
          <cell r="I382" t="str">
            <v xml:space="preserve">ACCIONES PSICOSOCIALES PARA MEJORAR EL ACTUAR CULTURAL DE LOS JÓVENES DE LA COMUNA DE POZO ALMONTE </v>
          </cell>
          <cell r="J382" t="str">
            <v xml:space="preserve">NO CUMPLE </v>
          </cell>
        </row>
        <row r="383">
          <cell r="C383" t="str">
            <v>65.003.524-0</v>
          </cell>
          <cell r="D383" t="str">
            <v>JUNTA DE VECINOS N° 26 VILLA ESTACIÓN</v>
          </cell>
          <cell r="E383">
            <v>2016</v>
          </cell>
          <cell r="F383">
            <v>2401017</v>
          </cell>
          <cell r="G383" t="str">
            <v>1°</v>
          </cell>
          <cell r="H383">
            <v>40</v>
          </cell>
          <cell r="I383" t="str">
            <v xml:space="preserve">VOLVIENDO A SONREIR </v>
          </cell>
          <cell r="J383" t="str">
            <v xml:space="preserve">NO CUMPLE </v>
          </cell>
        </row>
        <row r="384">
          <cell r="C384" t="str">
            <v>65.999.584-0</v>
          </cell>
          <cell r="D384" t="str">
            <v>JUNTA DE VECINOS Nº 25 SAN JOSÉ OBRERO</v>
          </cell>
          <cell r="E384">
            <v>2016</v>
          </cell>
          <cell r="F384">
            <v>2401017</v>
          </cell>
          <cell r="G384" t="str">
            <v>1°</v>
          </cell>
          <cell r="H384">
            <v>41</v>
          </cell>
          <cell r="I384" t="str">
            <v>NUEVA OPORTUNIDAD</v>
          </cell>
          <cell r="J384" t="str">
            <v xml:space="preserve">NO CUMPLE </v>
          </cell>
        </row>
        <row r="385">
          <cell r="C385" t="str">
            <v>71.457.000-5</v>
          </cell>
          <cell r="D385" t="str">
            <v>JUNTA VECINAL POZO ALMONTE UNIDAD VECINAL N° 1 DE POZO ALMONTE</v>
          </cell>
          <cell r="E385">
            <v>2016</v>
          </cell>
          <cell r="F385">
            <v>2401017</v>
          </cell>
          <cell r="G385" t="str">
            <v>1°</v>
          </cell>
          <cell r="H385">
            <v>42</v>
          </cell>
          <cell r="I385" t="str">
            <v>OPORTUNIDAD Y ESPERANZA</v>
          </cell>
          <cell r="J385" t="str">
            <v xml:space="preserve">NO CUMPLE </v>
          </cell>
        </row>
        <row r="386">
          <cell r="C386" t="str">
            <v>65.074.642-2</v>
          </cell>
          <cell r="D386" t="str">
            <v>CORPORACIÓN ROTARY CLUB SANTA LAURA</v>
          </cell>
          <cell r="E386">
            <v>2016</v>
          </cell>
          <cell r="F386">
            <v>2401017</v>
          </cell>
          <cell r="G386" t="str">
            <v>1°</v>
          </cell>
          <cell r="H386">
            <v>43</v>
          </cell>
          <cell r="I386" t="str">
            <v>CULTIVANDO HÁBITOS DE AUTOCUIDADO PARA  PREVENIR EL CONSUMO DE DROGAS EN NIÑOS</v>
          </cell>
          <cell r="J386" t="str">
            <v xml:space="preserve">NO CUMPLE </v>
          </cell>
        </row>
        <row r="387">
          <cell r="C387" t="str">
            <v>65.067.795-1</v>
          </cell>
          <cell r="D387" t="str">
            <v>CENTRO CULTURAL Y SOCIAL ASOCIACIÓN DE ACUARISTAS DE TARAPACÁ</v>
          </cell>
          <cell r="E387">
            <v>2016</v>
          </cell>
          <cell r="F387">
            <v>2401017</v>
          </cell>
          <cell r="G387" t="str">
            <v>1°</v>
          </cell>
          <cell r="H387">
            <v>44</v>
          </cell>
          <cell r="I387" t="str">
            <v>LA CIENCIA DEL ACUARIO</v>
          </cell>
          <cell r="J387" t="str">
            <v xml:space="preserve">NO CUMPLE </v>
          </cell>
        </row>
        <row r="388">
          <cell r="C388" t="str">
            <v>65.706.220-0</v>
          </cell>
          <cell r="D388" t="str">
            <v xml:space="preserve">CLUB DE CUECA DANZA Y FOLKLORE SAVIA NUEVA </v>
          </cell>
          <cell r="E388">
            <v>2016</v>
          </cell>
          <cell r="F388">
            <v>2401017</v>
          </cell>
          <cell r="G388" t="str">
            <v>1°</v>
          </cell>
          <cell r="H388">
            <v>48</v>
          </cell>
          <cell r="I388" t="str">
            <v>DANZANDO POR LA PREVENCIÓN JUNTO A SAVIA NUEVA, EN LAS COMUNAS DE ALTO HOSPICIO E IQUIQUE</v>
          </cell>
          <cell r="J388" t="str">
            <v xml:space="preserve">NO CUMPLE </v>
          </cell>
        </row>
        <row r="389">
          <cell r="C389" t="str">
            <v>65.054.768-3</v>
          </cell>
          <cell r="D389" t="str">
            <v>FUNDACIÓN PROPAÍS</v>
          </cell>
          <cell r="E389">
            <v>2016</v>
          </cell>
          <cell r="F389">
            <v>2401017</v>
          </cell>
          <cell r="G389" t="str">
            <v>1°</v>
          </cell>
          <cell r="H389">
            <v>55</v>
          </cell>
          <cell r="I389" t="str">
            <v>CONTENCIÓN Y ACCIONES REPARATORIAS PARA NIÑAS VÍCTIMAS DE VIOLENCIA INTRAFAMILIAR, ABUSO SEXUAL, MALTRATO INFANTIL Y DROGAS</v>
          </cell>
          <cell r="J389" t="str">
            <v xml:space="preserve">NO CUMPLE </v>
          </cell>
        </row>
        <row r="390">
          <cell r="C390" t="str">
            <v>65.054.768-3</v>
          </cell>
          <cell r="D390" t="str">
            <v>FUNDACIÓN PROPAÍS</v>
          </cell>
          <cell r="E390">
            <v>2016</v>
          </cell>
          <cell r="F390">
            <v>2401017</v>
          </cell>
          <cell r="G390" t="str">
            <v>1°</v>
          </cell>
          <cell r="H390">
            <v>56</v>
          </cell>
          <cell r="I390" t="str">
            <v>MEDIDAS REPARATORIAS DE VIOLENCIA INTRAFAMILIAR, MALTRATO SEXUAL Y DROGAS - CODIT FAM / SENAME</v>
          </cell>
          <cell r="J390" t="str">
            <v xml:space="preserve">NO CUMPLE </v>
          </cell>
        </row>
        <row r="391">
          <cell r="C391" t="str">
            <v>65.020.660-6</v>
          </cell>
          <cell r="D391" t="str">
            <v>CENTRO CULTURAL DE PROYECCIÓN FOLKLÓRICA VICENTE HURTADO</v>
          </cell>
          <cell r="E391">
            <v>2016</v>
          </cell>
          <cell r="F391">
            <v>2401017</v>
          </cell>
          <cell r="G391" t="str">
            <v>1°</v>
          </cell>
          <cell r="H391">
            <v>58</v>
          </cell>
          <cell r="I391" t="str">
            <v>INTERVENCIÓN ARTÍSTICO - PREVENTIVO "FIESTAS PATRONALES"</v>
          </cell>
          <cell r="J391" t="str">
            <v xml:space="preserve">NO CUMPLE </v>
          </cell>
        </row>
        <row r="392">
          <cell r="C392" t="str">
            <v>65.007.582-k</v>
          </cell>
          <cell r="D392" t="str">
            <v>AGRUPACIÓN DE FERIANTES ESFUERZO DE MUJER</v>
          </cell>
          <cell r="E392">
            <v>2016</v>
          </cell>
          <cell r="F392">
            <v>2401017</v>
          </cell>
          <cell r="G392" t="str">
            <v>1°</v>
          </cell>
          <cell r="H392">
            <v>61</v>
          </cell>
          <cell r="I392" t="str">
            <v>APRENDEMOS CONOCIMIENTOS Y TÉCNICAS DE PELUQUERÍA PARA DESARROLLAR COMPETENCIAS Y HABILIDADES QUE MEJORARÁN NUESTRA CALIDAD DE VIDA</v>
          </cell>
          <cell r="J392" t="str">
            <v xml:space="preserve">NO CUMPLE </v>
          </cell>
        </row>
        <row r="393">
          <cell r="C393" t="str">
            <v>65.000.494-9</v>
          </cell>
          <cell r="D393" t="str">
            <v>CLUB DE ADULTO MAYOR FLOR DEL VALLE</v>
          </cell>
          <cell r="E393">
            <v>2016</v>
          </cell>
          <cell r="F393">
            <v>2401017</v>
          </cell>
          <cell r="G393" t="str">
            <v>1°</v>
          </cell>
          <cell r="H393">
            <v>62</v>
          </cell>
          <cell r="I393" t="str">
            <v>A TRAVÉS DEL ARTE DESCUBRO MIS HABILIDADES, FORTALECEMOS EL CUERPO Y LA MENTE, MEJORANDO LA CALIDAD DE VIDA DE LOS ADULTOS MAYORES DEL PUEBLO DE HUAVIÑA</v>
          </cell>
          <cell r="J393" t="str">
            <v xml:space="preserve">NO CUMPLE </v>
          </cell>
        </row>
      </sheetData>
      <sheetData sheetId="15">
        <row r="8">
          <cell r="B8" t="str">
            <v>RUT</v>
          </cell>
          <cell r="C8" t="str">
            <v>ESTADO</v>
          </cell>
          <cell r="D8" t="str">
            <v>FECHA</v>
          </cell>
          <cell r="E8">
            <v>0</v>
          </cell>
          <cell r="F8" t="str">
            <v>NOMBRE</v>
          </cell>
          <cell r="G8" t="str">
            <v>DOMICILIO</v>
          </cell>
          <cell r="H8" t="str">
            <v>PROVINCIA</v>
          </cell>
          <cell r="I8" t="str">
            <v>COMUNA</v>
          </cell>
          <cell r="J8" t="str">
            <v>TELEFONO</v>
          </cell>
          <cell r="K8" t="str">
            <v>CELULAR</v>
          </cell>
          <cell r="L8" t="str">
            <v>CORREO ELECTRONICO</v>
          </cell>
          <cell r="M8" t="str">
            <v>FECHA INICIO</v>
          </cell>
          <cell r="N8" t="str">
            <v>FECHA TERMINO</v>
          </cell>
          <cell r="O8" t="str">
            <v>FECHA CONSTITUCION</v>
          </cell>
          <cell r="P8">
            <v>0</v>
          </cell>
          <cell r="Q8" t="str">
            <v>Nº CUENTA</v>
          </cell>
          <cell r="R8" t="str">
            <v>TITULAR</v>
          </cell>
          <cell r="S8" t="str">
            <v>BANCO</v>
          </cell>
          <cell r="T8" t="str">
            <v>TIPO CUENTA</v>
          </cell>
          <cell r="U8">
            <v>0</v>
          </cell>
          <cell r="V8" t="str">
            <v>NOMBRE</v>
          </cell>
          <cell r="W8" t="str">
            <v>RUT</v>
          </cell>
          <cell r="X8" t="str">
            <v>DOMICILIO</v>
          </cell>
          <cell r="Y8" t="str">
            <v>TELEFONO</v>
          </cell>
          <cell r="Z8" t="str">
            <v>CELULAR</v>
          </cell>
          <cell r="AA8" t="str">
            <v>CORREO ELECTRONICO</v>
          </cell>
          <cell r="AB8">
            <v>0</v>
          </cell>
          <cell r="AC8" t="str">
            <v>PERSONALIDAD JURIDICA</v>
          </cell>
          <cell r="AD8" t="str">
            <v>CERTIFICADO RECEPTOR</v>
          </cell>
          <cell r="AE8" t="str">
            <v>ANEXO 6</v>
          </cell>
          <cell r="AF8" t="str">
            <v>REP. LEGAL RUT</v>
          </cell>
          <cell r="AG8" t="str">
            <v>INSTITUCION RUT</v>
          </cell>
        </row>
        <row r="9">
          <cell r="B9" t="str">
            <v>65.027.291-9</v>
          </cell>
          <cell r="C9" t="str">
            <v>Grabado</v>
          </cell>
          <cell r="D9">
            <v>42741.384050925924</v>
          </cell>
          <cell r="E9">
            <v>0</v>
          </cell>
          <cell r="F9" t="str">
            <v>Club deportivo Bodhidharma</v>
          </cell>
          <cell r="G9" t="str">
            <v>San Martin 486</v>
          </cell>
          <cell r="H9" t="str">
            <v>Iquique</v>
          </cell>
          <cell r="I9" t="str">
            <v>Iquique</v>
          </cell>
          <cell r="J9">
            <v>97741303</v>
          </cell>
          <cell r="K9">
            <v>97741303</v>
          </cell>
          <cell r="L9" t="str">
            <v>bodhidharma.iquique@gmail.com</v>
          </cell>
          <cell r="M9">
            <v>41880</v>
          </cell>
          <cell r="N9">
            <v>42973</v>
          </cell>
          <cell r="O9">
            <v>40329</v>
          </cell>
          <cell r="P9">
            <v>0</v>
          </cell>
          <cell r="Q9">
            <v>1371211957</v>
          </cell>
          <cell r="R9" t="str">
            <v>Yessenia Marcela Flores Fernandez</v>
          </cell>
          <cell r="S9" t="str">
            <v>BANCO ESTADO DE CHILE</v>
          </cell>
          <cell r="T9" t="str">
            <v>CHEQUERA ELECTRONICA/ CUENTA VISTA</v>
          </cell>
          <cell r="U9">
            <v>0</v>
          </cell>
          <cell r="V9" t="str">
            <v>Yessenia Marcela Flores Fernandez</v>
          </cell>
          <cell r="W9" t="str">
            <v>14.465.012-3</v>
          </cell>
          <cell r="X9" t="str">
            <v>14465012-3</v>
          </cell>
          <cell r="Y9">
            <v>97741303</v>
          </cell>
          <cell r="Z9">
            <v>97741303</v>
          </cell>
          <cell r="AA9" t="str">
            <v>yesseniaf37@hotmail.com</v>
          </cell>
          <cell r="AB9">
            <v>0</v>
          </cell>
          <cell r="AC9" t="str">
            <v>Ver Archivo</v>
          </cell>
          <cell r="AD9" t="str">
            <v>Ver Archivo</v>
          </cell>
          <cell r="AE9" t="str">
            <v>Ver Archivo</v>
          </cell>
          <cell r="AF9" t="str">
            <v>Ver Archivo</v>
          </cell>
          <cell r="AG9" t="str">
            <v>Ver Archivo</v>
          </cell>
        </row>
        <row r="10">
          <cell r="B10" t="str">
            <v>65.000.494-9</v>
          </cell>
          <cell r="C10" t="str">
            <v>Grabado</v>
          </cell>
          <cell r="D10">
            <v>42741.384189814817</v>
          </cell>
          <cell r="E10">
            <v>0</v>
          </cell>
          <cell r="F10" t="str">
            <v>CLUB ADULTO MAYOR FLOR DEL VALLE</v>
          </cell>
          <cell r="G10" t="str">
            <v>TARAPACA s/n</v>
          </cell>
          <cell r="H10" t="str">
            <v>Tamarugal</v>
          </cell>
          <cell r="I10" t="str">
            <v>Huara</v>
          </cell>
          <cell r="J10">
            <v>572339997</v>
          </cell>
          <cell r="K10">
            <v>992188384</v>
          </cell>
          <cell r="L10" t="str">
            <v>clubdeadultomayorflordelvalle@gmail.com</v>
          </cell>
          <cell r="M10">
            <v>42117</v>
          </cell>
          <cell r="N10">
            <v>43213</v>
          </cell>
          <cell r="O10">
            <v>39700</v>
          </cell>
          <cell r="P10">
            <v>0</v>
          </cell>
          <cell r="Q10">
            <v>1366146470</v>
          </cell>
          <cell r="R10" t="str">
            <v>CLUB ADULTO MAYOR FLOR DEL VALLE</v>
          </cell>
          <cell r="S10" t="str">
            <v>BANCO ESTADO DE CHILE</v>
          </cell>
          <cell r="T10" t="str">
            <v>CUENTA DE AHORROS</v>
          </cell>
          <cell r="U10">
            <v>0</v>
          </cell>
          <cell r="V10" t="str">
            <v>ALFREDO JORGE CONDORE LINARES</v>
          </cell>
          <cell r="W10" t="str">
            <v>6.206.169-3</v>
          </cell>
          <cell r="X10" t="str">
            <v>TARAPACA s/n</v>
          </cell>
          <cell r="Y10">
            <v>572339997</v>
          </cell>
          <cell r="Z10">
            <v>992188384</v>
          </cell>
          <cell r="AA10" t="str">
            <v>clubdeadultomayorflordelvalle@gmail.com</v>
          </cell>
          <cell r="AB10">
            <v>0</v>
          </cell>
          <cell r="AC10" t="str">
            <v>Ver Archivo</v>
          </cell>
          <cell r="AD10" t="str">
            <v>Ver Archivo</v>
          </cell>
          <cell r="AE10" t="str">
            <v>Ver Archivo</v>
          </cell>
          <cell r="AF10" t="str">
            <v>Ver Archivo</v>
          </cell>
          <cell r="AG10" t="str">
            <v>Ver Archivo</v>
          </cell>
        </row>
        <row r="11">
          <cell r="B11" t="str">
            <v>65.308.960-0</v>
          </cell>
          <cell r="C11" t="str">
            <v>Grabado</v>
          </cell>
          <cell r="D11">
            <v>42741.384282407409</v>
          </cell>
          <cell r="E11">
            <v>0</v>
          </cell>
          <cell r="F11" t="str">
            <v>CLUB DEPORTIVO Y CULTURAL CONDORES AZULES</v>
          </cell>
          <cell r="G11" t="str">
            <v>AV. LOS AROMOS 2510</v>
          </cell>
          <cell r="H11" t="str">
            <v>Iquique</v>
          </cell>
          <cell r="I11" t="str">
            <v>Alto Hospicio</v>
          </cell>
          <cell r="J11">
            <v>572495007</v>
          </cell>
          <cell r="K11">
            <v>83405095</v>
          </cell>
          <cell r="L11" t="str">
            <v>clubcondoresazules@gmail.com</v>
          </cell>
          <cell r="M11">
            <v>42223</v>
          </cell>
          <cell r="N11">
            <v>42954</v>
          </cell>
          <cell r="O11">
            <v>37804</v>
          </cell>
          <cell r="P11">
            <v>0</v>
          </cell>
          <cell r="Q11">
            <v>1860355929</v>
          </cell>
          <cell r="R11" t="str">
            <v>CLUB DEPORTIVO Y CULTURAL CONDORES AZULES</v>
          </cell>
          <cell r="S11" t="str">
            <v>BANCO ESTADO DE CHILE</v>
          </cell>
          <cell r="T11" t="str">
            <v>CUENTA DE AHORROS</v>
          </cell>
          <cell r="U11">
            <v>0</v>
          </cell>
          <cell r="V11" t="str">
            <v>ALVARO ARTURO GARRIDO JARAMILLO</v>
          </cell>
          <cell r="W11" t="str">
            <v>13.963.080-7</v>
          </cell>
          <cell r="X11" t="str">
            <v>SALIT. TORDOYA 3709</v>
          </cell>
          <cell r="Y11">
            <v>83405095</v>
          </cell>
          <cell r="Z11">
            <v>97870969</v>
          </cell>
          <cell r="AA11" t="str">
            <v>alvarogarridojp@hotmail.com</v>
          </cell>
          <cell r="AB11">
            <v>0</v>
          </cell>
          <cell r="AC11" t="str">
            <v>Ver Archivo</v>
          </cell>
          <cell r="AD11" t="str">
            <v>Ver Archivo</v>
          </cell>
          <cell r="AE11" t="str">
            <v>Ver Archivo</v>
          </cell>
          <cell r="AF11" t="str">
            <v>Ver Archivo</v>
          </cell>
          <cell r="AG11" t="str">
            <v>Ver Archivo</v>
          </cell>
        </row>
        <row r="12">
          <cell r="B12" t="str">
            <v>75.986.640-1</v>
          </cell>
          <cell r="C12" t="str">
            <v>Validada</v>
          </cell>
          <cell r="D12">
            <v>42768.466064814813</v>
          </cell>
          <cell r="E12">
            <v>0</v>
          </cell>
          <cell r="F12" t="str">
            <v>Centro Cultural VIOLA FENIX Compañi­a de Teatro</v>
          </cell>
          <cell r="G12" t="str">
            <v>Pasaje El Almendral N 2539</v>
          </cell>
          <cell r="H12" t="str">
            <v>Iquique</v>
          </cell>
          <cell r="I12" t="str">
            <v>Iquique</v>
          </cell>
          <cell r="J12">
            <v>572325324</v>
          </cell>
          <cell r="K12">
            <v>983976900</v>
          </cell>
          <cell r="L12" t="str">
            <v>violafenix@vtr.net</v>
          </cell>
          <cell r="M12">
            <v>41346</v>
          </cell>
          <cell r="N12">
            <v>42442</v>
          </cell>
          <cell r="O12">
            <v>35730</v>
          </cell>
          <cell r="P12">
            <v>0</v>
          </cell>
          <cell r="Q12">
            <v>1366143137</v>
          </cell>
          <cell r="R12" t="str">
            <v>Compañi­a de Teatro Viola Fenix</v>
          </cell>
          <cell r="S12" t="str">
            <v>BANCO ESTADO DE CHILE</v>
          </cell>
          <cell r="T12" t="str">
            <v>CUENTA DE AHORROS</v>
          </cell>
          <cell r="U12">
            <v>0</v>
          </cell>
          <cell r="V12" t="str">
            <v>Felix Leonardo Manzo Lucic</v>
          </cell>
          <cell r="W12" t="str">
            <v>9.554.306-5</v>
          </cell>
          <cell r="X12" t="str">
            <v>Pasaje El Almendral N 2539 Iquique</v>
          </cell>
          <cell r="Y12">
            <v>572480056</v>
          </cell>
          <cell r="Z12">
            <v>989850329</v>
          </cell>
          <cell r="AA12" t="str">
            <v>felemalu@vtr.net</v>
          </cell>
          <cell r="AB12">
            <v>0</v>
          </cell>
          <cell r="AC12" t="str">
            <v>Ver Archivo</v>
          </cell>
          <cell r="AD12" t="str">
            <v>Ver Archivo</v>
          </cell>
          <cell r="AE12" t="str">
            <v>Ver Archivo</v>
          </cell>
          <cell r="AF12" t="str">
            <v>Ver Archivo</v>
          </cell>
          <cell r="AG12" t="str">
            <v>Ver Archivo</v>
          </cell>
        </row>
        <row r="13">
          <cell r="B13" t="str">
            <v>71.036.500-8</v>
          </cell>
          <cell r="C13" t="str">
            <v>Grabado</v>
          </cell>
          <cell r="D13" t="str">
            <v>0000-00-00 00:00:00</v>
          </cell>
          <cell r="E13">
            <v>0</v>
          </cell>
          <cell r="F13" t="str">
            <v>Sindicato de trabajadores portuarios transitorio N° 2 del puerto de Iquique</v>
          </cell>
          <cell r="G13" t="str">
            <v>Serrano # 138</v>
          </cell>
          <cell r="H13" t="str">
            <v>Iquique</v>
          </cell>
          <cell r="I13" t="str">
            <v>Iquique</v>
          </cell>
          <cell r="J13">
            <v>572418385</v>
          </cell>
          <cell r="K13">
            <v>986312111</v>
          </cell>
          <cell r="L13" t="str">
            <v>marinerosdebahia@gmail.com</v>
          </cell>
          <cell r="M13">
            <v>41233</v>
          </cell>
          <cell r="N13">
            <v>42694</v>
          </cell>
          <cell r="O13">
            <v>24904</v>
          </cell>
          <cell r="P13">
            <v>0</v>
          </cell>
          <cell r="Q13">
            <v>1371117314</v>
          </cell>
          <cell r="R13" t="str">
            <v>Sindicato de trabajadores portuarios transitorio N° 2 del puerto de Iquique</v>
          </cell>
          <cell r="S13" t="str">
            <v>BANCO ESTADO DE CHILE</v>
          </cell>
          <cell r="T13" t="str">
            <v>CHEQUERA ELECTRONICA/ CUENTA VISTA</v>
          </cell>
          <cell r="U13">
            <v>0</v>
          </cell>
          <cell r="V13" t="str">
            <v>Cristobal Bustos leiva</v>
          </cell>
          <cell r="W13" t="str">
            <v>16.863.375-0</v>
          </cell>
          <cell r="X13" t="str">
            <v>Serrano # 138</v>
          </cell>
          <cell r="Y13">
            <v>572418385</v>
          </cell>
          <cell r="Z13">
            <v>986312111</v>
          </cell>
          <cell r="AA13" t="str">
            <v>cristobalbustosleiva@gmail.com</v>
          </cell>
          <cell r="AB13">
            <v>0</v>
          </cell>
          <cell r="AC13" t="str">
            <v>Ver Archivo</v>
          </cell>
          <cell r="AD13">
            <v>0</v>
          </cell>
          <cell r="AE13" t="str">
            <v>Ver Archivo</v>
          </cell>
          <cell r="AF13" t="str">
            <v>Ver Archivo</v>
          </cell>
          <cell r="AG13">
            <v>0</v>
          </cell>
        </row>
        <row r="14">
          <cell r="B14" t="str">
            <v>65.050.928-5</v>
          </cell>
          <cell r="C14" t="str">
            <v>Validada</v>
          </cell>
          <cell r="D14">
            <v>42815.57104166667</v>
          </cell>
          <cell r="E14">
            <v>0</v>
          </cell>
          <cell r="F14" t="str">
            <v>Club Deportivo Academia Dragones Elite</v>
          </cell>
          <cell r="G14" t="str">
            <v>Av. Prat 353 - 1809</v>
          </cell>
          <cell r="H14" t="str">
            <v>Iquique</v>
          </cell>
          <cell r="I14" t="str">
            <v>Iquique</v>
          </cell>
          <cell r="J14">
            <v>971939048</v>
          </cell>
          <cell r="K14">
            <v>993223640</v>
          </cell>
          <cell r="L14" t="str">
            <v>dragoneselite@hotmail.com</v>
          </cell>
          <cell r="M14">
            <v>41820</v>
          </cell>
          <cell r="N14">
            <v>42916</v>
          </cell>
          <cell r="O14">
            <v>39510</v>
          </cell>
          <cell r="P14">
            <v>0</v>
          </cell>
          <cell r="Q14">
            <v>1371209146</v>
          </cell>
          <cell r="R14" t="str">
            <v>Club Deportivo Academia Dragones Elite</v>
          </cell>
          <cell r="S14" t="str">
            <v>BANCO ESTADO DE CHILE</v>
          </cell>
          <cell r="T14" t="str">
            <v>CHEQUERA ELECTRONICA/ CUENTA VISTA</v>
          </cell>
          <cell r="U14">
            <v>0</v>
          </cell>
          <cell r="V14" t="str">
            <v>Guillermo Antonio Urrea Platero</v>
          </cell>
          <cell r="W14" t="str">
            <v>15.004.573-8</v>
          </cell>
          <cell r="X14" t="str">
            <v>Av. Tirana 3428</v>
          </cell>
          <cell r="Y14">
            <v>971939048</v>
          </cell>
          <cell r="Z14">
            <v>993223640</v>
          </cell>
          <cell r="AA14" t="str">
            <v>tonoacda@hotmail.com</v>
          </cell>
          <cell r="AB14">
            <v>0</v>
          </cell>
          <cell r="AC14" t="str">
            <v>Ver Archivo</v>
          </cell>
          <cell r="AD14" t="str">
            <v>Ver Archivo</v>
          </cell>
          <cell r="AE14" t="str">
            <v>Ver Archivo</v>
          </cell>
          <cell r="AF14" t="str">
            <v>Ver Archivo</v>
          </cell>
          <cell r="AG14" t="str">
            <v>Ver Archivo</v>
          </cell>
        </row>
        <row r="15">
          <cell r="B15" t="str">
            <v>65.063.564-7</v>
          </cell>
          <cell r="C15" t="str">
            <v>Validada</v>
          </cell>
          <cell r="D15">
            <v>42780.437557870369</v>
          </cell>
          <cell r="E15">
            <v>0</v>
          </cell>
          <cell r="F15" t="str">
            <v>CLUB DEPORTIVO TOP ONE</v>
          </cell>
          <cell r="G15" t="str">
            <v>CALLE NUEVA UNO 4921 HUAYQUIQUE</v>
          </cell>
          <cell r="H15" t="str">
            <v>Iquique</v>
          </cell>
          <cell r="I15" t="str">
            <v>Iquique</v>
          </cell>
          <cell r="J15">
            <v>572760933</v>
          </cell>
          <cell r="K15">
            <v>977785321</v>
          </cell>
          <cell r="L15" t="str">
            <v>e-carrasco@live.cl</v>
          </cell>
          <cell r="M15">
            <v>41235</v>
          </cell>
          <cell r="N15">
            <v>43883</v>
          </cell>
          <cell r="O15">
            <v>40945</v>
          </cell>
          <cell r="P15">
            <v>0</v>
          </cell>
          <cell r="Q15">
            <v>19582331</v>
          </cell>
          <cell r="R15" t="str">
            <v>CLUB DEPORTIVO TOP ONE</v>
          </cell>
          <cell r="S15" t="str">
            <v>BANCO DE CREDITO E INVERSIONES</v>
          </cell>
          <cell r="T15" t="str">
            <v>CUENTA CORRIENTE</v>
          </cell>
          <cell r="U15">
            <v>0</v>
          </cell>
          <cell r="V15" t="str">
            <v>EDUARDO ALEJANDRO CARRASCO RIVEROS</v>
          </cell>
          <cell r="W15" t="str">
            <v>6.391.895-4</v>
          </cell>
          <cell r="X15" t="str">
            <v>CALLE NUEVA UNO 4921 HUAYQUIQUE</v>
          </cell>
          <cell r="Y15">
            <v>572760933</v>
          </cell>
          <cell r="Z15">
            <v>977785321</v>
          </cell>
          <cell r="AA15" t="str">
            <v>e-carrasco@live.cl</v>
          </cell>
          <cell r="AB15">
            <v>0</v>
          </cell>
          <cell r="AC15" t="str">
            <v>Ver Archivo</v>
          </cell>
          <cell r="AD15" t="str">
            <v>Ver Archivo</v>
          </cell>
          <cell r="AE15" t="str">
            <v>Ver Archivo</v>
          </cell>
          <cell r="AF15" t="str">
            <v>Ver Archivo</v>
          </cell>
          <cell r="AG15" t="str">
            <v>Ver Archivo</v>
          </cell>
        </row>
        <row r="16">
          <cell r="B16" t="str">
            <v>71.293.700-9</v>
          </cell>
          <cell r="C16" t="str">
            <v>Grabado</v>
          </cell>
          <cell r="D16">
            <v>42832.452604166669</v>
          </cell>
          <cell r="E16">
            <v>0</v>
          </cell>
          <cell r="F16" t="str">
            <v>CAMARA DE COMERCIO DETALLISTA Y TURISMO DE IQUIQUE A.G.</v>
          </cell>
          <cell r="G16" t="str">
            <v>ZEGERS754</v>
          </cell>
          <cell r="H16" t="str">
            <v>Iquique</v>
          </cell>
          <cell r="I16" t="str">
            <v>Iquique</v>
          </cell>
          <cell r="J16">
            <v>2413370</v>
          </cell>
          <cell r="K16">
            <v>989031534</v>
          </cell>
          <cell r="L16" t="str">
            <v>contacto@camaraiquique.cl</v>
          </cell>
          <cell r="M16">
            <v>42165</v>
          </cell>
          <cell r="N16">
            <v>42896</v>
          </cell>
          <cell r="O16">
            <v>29627</v>
          </cell>
          <cell r="P16">
            <v>0</v>
          </cell>
          <cell r="Q16">
            <v>1300082633</v>
          </cell>
          <cell r="R16" t="str">
            <v>CAMARA DE COMERCIO MINORISTA DE IQUIQUE</v>
          </cell>
          <cell r="S16" t="str">
            <v>BANCO ESTADO DE CHILE</v>
          </cell>
          <cell r="T16" t="str">
            <v>CUENTA CORRIENTE</v>
          </cell>
          <cell r="U16">
            <v>0</v>
          </cell>
          <cell r="V16" t="str">
            <v>FRANCO SCIARAFFIA VIZA</v>
          </cell>
          <cell r="W16" t="str">
            <v>12.611.601-2</v>
          </cell>
          <cell r="X16" t="str">
            <v>Zegers754</v>
          </cell>
          <cell r="Y16">
            <v>2413370</v>
          </cell>
          <cell r="Z16">
            <v>95436472</v>
          </cell>
          <cell r="AA16" t="str">
            <v>contacto@camaraiquique.cl</v>
          </cell>
          <cell r="AB16">
            <v>0</v>
          </cell>
          <cell r="AC16">
            <v>0</v>
          </cell>
          <cell r="AD16">
            <v>0</v>
          </cell>
          <cell r="AE16">
            <v>0</v>
          </cell>
          <cell r="AF16" t="str">
            <v>Ver Archivo</v>
          </cell>
          <cell r="AG16" t="str">
            <v>Ver Archivo</v>
          </cell>
        </row>
        <row r="17">
          <cell r="B17" t="str">
            <v>65.105.292-0</v>
          </cell>
          <cell r="C17" t="str">
            <v>Grabado</v>
          </cell>
          <cell r="D17">
            <v>42828.385289351849</v>
          </cell>
          <cell r="E17">
            <v>0</v>
          </cell>
          <cell r="F17" t="str">
            <v>Club de Deportes Nauticos de Iquique</v>
          </cell>
          <cell r="G17" t="str">
            <v>Avenida Jorge Barrrera N 62, Paseo EPI</v>
          </cell>
          <cell r="H17" t="str">
            <v>Iquique</v>
          </cell>
          <cell r="I17" t="str">
            <v>Iquique</v>
          </cell>
          <cell r="J17">
            <v>5657240016</v>
          </cell>
          <cell r="K17">
            <v>56994319406</v>
          </cell>
          <cell r="L17" t="str">
            <v>cdni2015iquique@gmail.com</v>
          </cell>
          <cell r="M17">
            <v>42161</v>
          </cell>
          <cell r="N17">
            <v>43732</v>
          </cell>
          <cell r="O17">
            <v>42170</v>
          </cell>
          <cell r="P17">
            <v>0</v>
          </cell>
          <cell r="Q17">
            <v>1371250111</v>
          </cell>
          <cell r="R17" t="str">
            <v>Club de Deportes Nauticos de Iquique</v>
          </cell>
          <cell r="S17" t="str">
            <v>BANCO ESTADO DE CHILE</v>
          </cell>
          <cell r="T17" t="str">
            <v>CHEQUERA ELECTRONICA/ CUENTA VISTA</v>
          </cell>
          <cell r="U17">
            <v>0</v>
          </cell>
          <cell r="V17" t="str">
            <v>Juan jose Rami­rez Nordheimer</v>
          </cell>
          <cell r="W17" t="str">
            <v>7.715.567-8</v>
          </cell>
          <cell r="X17" t="str">
            <v>Avenida Jorge Barrera 62</v>
          </cell>
          <cell r="Y17">
            <v>5657240016</v>
          </cell>
          <cell r="Z17">
            <v>56994319406</v>
          </cell>
          <cell r="AA17" t="str">
            <v>jjramirez@epi.cl</v>
          </cell>
          <cell r="AB17">
            <v>0</v>
          </cell>
          <cell r="AC17" t="str">
            <v>Ver Archivo</v>
          </cell>
          <cell r="AD17" t="str">
            <v>Ver Archivo</v>
          </cell>
          <cell r="AE17" t="str">
            <v>Ver Archivo</v>
          </cell>
          <cell r="AF17" t="str">
            <v>Ver Archivo</v>
          </cell>
          <cell r="AG17" t="str">
            <v>Ver Archivo</v>
          </cell>
        </row>
        <row r="18">
          <cell r="B18" t="str">
            <v>65.356.490-2</v>
          </cell>
          <cell r="C18" t="str">
            <v>Grabado</v>
          </cell>
          <cell r="D18">
            <v>42851.869571759256</v>
          </cell>
          <cell r="E18">
            <v>0</v>
          </cell>
          <cell r="F18" t="str">
            <v>Club Adulto Mayor Paz y Amistad</v>
          </cell>
          <cell r="G18" t="str">
            <v>Sede junta vecinal Progreso, Chaca con Perales S/N</v>
          </cell>
          <cell r="H18" t="str">
            <v>Iquique</v>
          </cell>
          <cell r="I18" t="str">
            <v>Alto Hospicio</v>
          </cell>
          <cell r="J18">
            <v>2338967</v>
          </cell>
          <cell r="K18">
            <v>68967093</v>
          </cell>
          <cell r="L18" t="str">
            <v>campyaah@gmail.com</v>
          </cell>
          <cell r="M18">
            <v>41649</v>
          </cell>
          <cell r="N18">
            <v>42745</v>
          </cell>
          <cell r="O18">
            <v>38411</v>
          </cell>
          <cell r="P18">
            <v>0</v>
          </cell>
          <cell r="Q18">
            <v>1860168301</v>
          </cell>
          <cell r="R18" t="str">
            <v>CLUB ADULTO MAYOR PAZ Y AMISTAD</v>
          </cell>
          <cell r="S18" t="str">
            <v>BANCO ESTADO DE CHILE</v>
          </cell>
          <cell r="T18" t="str">
            <v>CUENTA DE AHORROS</v>
          </cell>
          <cell r="U18">
            <v>0</v>
          </cell>
          <cell r="V18" t="str">
            <v>Nora María Olcay Espinoza</v>
          </cell>
          <cell r="W18" t="str">
            <v>4.451.689-6</v>
          </cell>
          <cell r="X18" t="str">
            <v>opopoop</v>
          </cell>
          <cell r="Y18">
            <v>0</v>
          </cell>
          <cell r="Z18">
            <v>66666666</v>
          </cell>
          <cell r="AA18" t="str">
            <v>campyaah@gmail.com</v>
          </cell>
          <cell r="AB18">
            <v>0</v>
          </cell>
          <cell r="AC18" t="str">
            <v>Ver Archivo</v>
          </cell>
          <cell r="AD18" t="str">
            <v>Ver Archivo</v>
          </cell>
          <cell r="AE18" t="str">
            <v>Ver Archivo</v>
          </cell>
          <cell r="AF18" t="str">
            <v>Ver Archivo</v>
          </cell>
          <cell r="AG18" t="str">
            <v>Ver Archivo</v>
          </cell>
        </row>
        <row r="19">
          <cell r="B19" t="str">
            <v>65097979-6</v>
          </cell>
          <cell r="C19" t="str">
            <v>Validada</v>
          </cell>
          <cell r="D19">
            <v>42853.695543981485</v>
          </cell>
          <cell r="E19">
            <v>0</v>
          </cell>
          <cell r="F19" t="str">
            <v>Federacion Minera del Norte</v>
          </cell>
          <cell r="G19" t="str">
            <v>Obispo Labbe 430</v>
          </cell>
          <cell r="H19" t="str">
            <v>Iquique</v>
          </cell>
          <cell r="I19" t="str">
            <v>Iquique</v>
          </cell>
          <cell r="J19">
            <v>572768317</v>
          </cell>
          <cell r="K19">
            <v>973875317</v>
          </cell>
          <cell r="L19" t="str">
            <v>feminort.ctc@gmail.com</v>
          </cell>
          <cell r="M19">
            <v>42487</v>
          </cell>
          <cell r="N19">
            <v>43582</v>
          </cell>
          <cell r="O19">
            <v>41960</v>
          </cell>
          <cell r="P19">
            <v>0</v>
          </cell>
          <cell r="Q19">
            <v>1371385009</v>
          </cell>
          <cell r="R19" t="str">
            <v>federacion minera del norte</v>
          </cell>
          <cell r="S19" t="str">
            <v>BANCO ESTADO DE CHILE</v>
          </cell>
          <cell r="T19" t="str">
            <v>CUENTA DE AHORROS</v>
          </cell>
          <cell r="U19">
            <v>0</v>
          </cell>
          <cell r="V19" t="str">
            <v>francisco alejandro cabezas cortes</v>
          </cell>
          <cell r="W19" t="str">
            <v>13.868.508-k</v>
          </cell>
          <cell r="X19" t="str">
            <v>juan martinez 2040 depatarmento 607</v>
          </cell>
          <cell r="Y19">
            <v>572738617</v>
          </cell>
          <cell r="Z19">
            <v>973875317</v>
          </cell>
          <cell r="AA19" t="str">
            <v>fcc_1980@yahoo.es</v>
          </cell>
          <cell r="AB19">
            <v>0</v>
          </cell>
          <cell r="AC19" t="str">
            <v>Ver Archivo</v>
          </cell>
          <cell r="AD19" t="str">
            <v>Ver Archivo</v>
          </cell>
          <cell r="AE19" t="str">
            <v>Ver Archivo</v>
          </cell>
          <cell r="AF19" t="str">
            <v>Ver Archivo</v>
          </cell>
          <cell r="AG19" t="str">
            <v>Ver Archivo</v>
          </cell>
        </row>
        <row r="20">
          <cell r="B20" t="str">
            <v>65.084.504-8</v>
          </cell>
          <cell r="C20" t="str">
            <v>Grabado</v>
          </cell>
          <cell r="D20">
            <v>42741.384756944448</v>
          </cell>
          <cell r="E20">
            <v>0</v>
          </cell>
          <cell r="F20" t="str">
            <v>siembra ayllu</v>
          </cell>
          <cell r="G20" t="str">
            <v>santa rosa 3016</v>
          </cell>
          <cell r="H20" t="str">
            <v>Tamarugal</v>
          </cell>
          <cell r="I20" t="str">
            <v>Iquique</v>
          </cell>
          <cell r="J20">
            <v>0</v>
          </cell>
          <cell r="K20">
            <v>977505635</v>
          </cell>
          <cell r="L20" t="str">
            <v>siembraayllu.ong@gmail.com</v>
          </cell>
          <cell r="M20">
            <v>41814</v>
          </cell>
          <cell r="N20">
            <v>42545</v>
          </cell>
          <cell r="O20">
            <v>41662</v>
          </cell>
          <cell r="P20">
            <v>0</v>
          </cell>
          <cell r="Q20">
            <v>1371270627</v>
          </cell>
          <cell r="R20" t="str">
            <v>siembra ayllu</v>
          </cell>
          <cell r="S20" t="str">
            <v>BANCO ESTADO DE CHILE</v>
          </cell>
          <cell r="T20" t="str">
            <v>CHEQUERA ELECTRONICA/ CUENTA VISTA</v>
          </cell>
          <cell r="U20">
            <v>0</v>
          </cell>
          <cell r="V20" t="str">
            <v>Carla Rocio Cisternas Ramirez</v>
          </cell>
          <cell r="W20" t="str">
            <v>16.865.593-2</v>
          </cell>
          <cell r="X20" t="str">
            <v>Armada de chile 2263</v>
          </cell>
          <cell r="Y20">
            <v>0</v>
          </cell>
          <cell r="Z20">
            <v>982283281</v>
          </cell>
          <cell r="AA20" t="str">
            <v>carlita.rocio@gmail.com</v>
          </cell>
          <cell r="AB20">
            <v>0</v>
          </cell>
          <cell r="AC20" t="str">
            <v>Ver Archivo</v>
          </cell>
          <cell r="AD20" t="str">
            <v>Ver Archivo</v>
          </cell>
          <cell r="AE20" t="str">
            <v>Ver Archivo</v>
          </cell>
          <cell r="AF20" t="str">
            <v>Ver Archivo</v>
          </cell>
          <cell r="AG20" t="str">
            <v>Ver Archivo</v>
          </cell>
        </row>
        <row r="21">
          <cell r="B21" t="str">
            <v>65.085.749-6</v>
          </cell>
          <cell r="C21" t="str">
            <v>Validada</v>
          </cell>
          <cell r="D21">
            <v>42810.409803240742</v>
          </cell>
          <cell r="E21">
            <v>0</v>
          </cell>
          <cell r="F21" t="str">
            <v>Club Deportivo Pacific RBD</v>
          </cell>
          <cell r="G21" t="str">
            <v>Pasaje Las Pizarras 3439</v>
          </cell>
          <cell r="H21" t="str">
            <v>Iquique</v>
          </cell>
          <cell r="I21" t="str">
            <v>Iquique</v>
          </cell>
          <cell r="J21">
            <v>0</v>
          </cell>
          <cell r="K21">
            <v>981611942</v>
          </cell>
          <cell r="L21" t="str">
            <v>pacificrbd@gmail.com</v>
          </cell>
          <cell r="M21">
            <v>41817</v>
          </cell>
          <cell r="N21">
            <v>43342</v>
          </cell>
          <cell r="O21">
            <v>41817</v>
          </cell>
          <cell r="P21">
            <v>0</v>
          </cell>
          <cell r="Q21">
            <v>1371187037</v>
          </cell>
          <cell r="R21" t="str">
            <v>Club Deportivo Pacific RBD</v>
          </cell>
          <cell r="S21" t="str">
            <v>BANCO ESTADO DE CHILE</v>
          </cell>
          <cell r="T21" t="str">
            <v>CHEQUERA ELECTRONICA/ CUENTA VISTA</v>
          </cell>
          <cell r="U21">
            <v>0</v>
          </cell>
          <cell r="V21" t="str">
            <v>Leticia Aurora Leiva Leiva</v>
          </cell>
          <cell r="W21" t="str">
            <v>10.285.331-8</v>
          </cell>
          <cell r="X21" t="str">
            <v>Los moreños 2753</v>
          </cell>
          <cell r="Y21">
            <v>0</v>
          </cell>
          <cell r="Z21">
            <v>965020686</v>
          </cell>
          <cell r="AA21" t="str">
            <v>pacificrbd@gmail.com</v>
          </cell>
          <cell r="AB21">
            <v>0</v>
          </cell>
          <cell r="AC21" t="str">
            <v>Ver Archivo</v>
          </cell>
          <cell r="AD21" t="str">
            <v>Ver Archivo</v>
          </cell>
          <cell r="AE21" t="str">
            <v>Ver Archivo</v>
          </cell>
          <cell r="AF21" t="str">
            <v>Ver Archivo</v>
          </cell>
          <cell r="AG21" t="str">
            <v>Ver Archivo</v>
          </cell>
        </row>
        <row r="22">
          <cell r="B22" t="str">
            <v>65.025.665-4</v>
          </cell>
          <cell r="C22" t="str">
            <v>Validada</v>
          </cell>
          <cell r="D22">
            <v>42768.399780092594</v>
          </cell>
          <cell r="E22">
            <v>0</v>
          </cell>
          <cell r="F22" t="str">
            <v>centro conjunto polinesico kahuira</v>
          </cell>
          <cell r="G22" t="str">
            <v>av. la tirana 3355</v>
          </cell>
          <cell r="H22" t="str">
            <v>Iquique</v>
          </cell>
          <cell r="I22" t="str">
            <v>Iquique</v>
          </cell>
          <cell r="J22">
            <v>987680307</v>
          </cell>
          <cell r="K22">
            <v>987680307</v>
          </cell>
          <cell r="L22" t="str">
            <v>kahuira.iquique@gmail.com</v>
          </cell>
          <cell r="M22">
            <v>41745</v>
          </cell>
          <cell r="N22">
            <v>42841</v>
          </cell>
          <cell r="O22">
            <v>35746</v>
          </cell>
          <cell r="P22">
            <v>0</v>
          </cell>
          <cell r="Q22">
            <v>1260382183</v>
          </cell>
          <cell r="R22" t="str">
            <v>centro conjunto polinesico kahuira</v>
          </cell>
          <cell r="S22" t="str">
            <v>BANCO ESTADO DE CHILE</v>
          </cell>
          <cell r="T22" t="str">
            <v>CUENTA DE AHORROS</v>
          </cell>
          <cell r="U22">
            <v>0</v>
          </cell>
          <cell r="V22" t="str">
            <v>MIRTHA ANGELICA QUIROZ MATELUNA</v>
          </cell>
          <cell r="W22" t="str">
            <v>13.213.775-7</v>
          </cell>
          <cell r="X22" t="str">
            <v>AV. LA TIRANA 3355</v>
          </cell>
          <cell r="Y22">
            <v>987680307</v>
          </cell>
          <cell r="Z22">
            <v>987680307</v>
          </cell>
          <cell r="AA22" t="str">
            <v>polinesiadanza@gmail.com</v>
          </cell>
          <cell r="AB22">
            <v>0</v>
          </cell>
          <cell r="AC22" t="str">
            <v>Ver Archivo</v>
          </cell>
          <cell r="AD22" t="str">
            <v>Ver Archivo</v>
          </cell>
          <cell r="AE22" t="str">
            <v>Ver Archivo</v>
          </cell>
          <cell r="AF22" t="str">
            <v>Ver Archivo</v>
          </cell>
          <cell r="AG22" t="str">
            <v>Ver Archivo</v>
          </cell>
        </row>
        <row r="23">
          <cell r="B23" t="str">
            <v>65.041.215-K</v>
          </cell>
          <cell r="C23" t="str">
            <v>Validada</v>
          </cell>
          <cell r="D23">
            <v>42837.470300925925</v>
          </cell>
          <cell r="E23">
            <v>0</v>
          </cell>
          <cell r="F23" t="str">
            <v>club deportivo municipal huara</v>
          </cell>
          <cell r="G23" t="str">
            <v>Vicuña Mackena sin numero</v>
          </cell>
          <cell r="H23" t="str">
            <v>Tamarugal</v>
          </cell>
          <cell r="I23" t="str">
            <v>Huara</v>
          </cell>
          <cell r="J23">
            <v>993090406</v>
          </cell>
          <cell r="K23">
            <v>978782213</v>
          </cell>
          <cell r="L23" t="str">
            <v>municipalhuara@gmail.com</v>
          </cell>
          <cell r="M23">
            <v>40557</v>
          </cell>
          <cell r="N23">
            <v>43230</v>
          </cell>
          <cell r="O23">
            <v>40557</v>
          </cell>
          <cell r="P23">
            <v>0</v>
          </cell>
          <cell r="Q23">
            <v>1366138460</v>
          </cell>
          <cell r="R23" t="str">
            <v>club deportivo municipal Huara</v>
          </cell>
          <cell r="S23" t="str">
            <v>BANCO ESTADO DE CHILE</v>
          </cell>
          <cell r="T23" t="str">
            <v>CUENTA DE AHORROS</v>
          </cell>
          <cell r="U23">
            <v>0</v>
          </cell>
          <cell r="V23" t="str">
            <v>Antonio Carrasco</v>
          </cell>
          <cell r="W23" t="str">
            <v>12.438.944-5</v>
          </cell>
          <cell r="X23" t="str">
            <v>vicuña mackena sin numero</v>
          </cell>
          <cell r="Y23">
            <v>2463200</v>
          </cell>
          <cell r="Z23">
            <v>978782213</v>
          </cell>
          <cell r="AA23" t="str">
            <v>antoniocarrasco73@gmail.com</v>
          </cell>
          <cell r="AB23">
            <v>0</v>
          </cell>
          <cell r="AC23" t="str">
            <v>Ver Archivo</v>
          </cell>
          <cell r="AD23" t="str">
            <v>Ver Archivo</v>
          </cell>
          <cell r="AE23" t="str">
            <v>Ver Archivo</v>
          </cell>
          <cell r="AF23" t="str">
            <v>Ver Archivo</v>
          </cell>
          <cell r="AG23" t="str">
            <v>Ver Archivo</v>
          </cell>
        </row>
        <row r="24">
          <cell r="B24" t="str">
            <v>65.053.825-0</v>
          </cell>
          <cell r="C24" t="str">
            <v>Validada</v>
          </cell>
          <cell r="D24">
            <v>42773.671446759261</v>
          </cell>
          <cell r="E24">
            <v>0</v>
          </cell>
          <cell r="F24" t="str">
            <v>CENTRO CULTURAL Y SOCIAL ESTRELLA DE LOS VIENTOS</v>
          </cell>
          <cell r="G24" t="str">
            <v>ARTURO PRAT S/N ESQ RAMIREZ</v>
          </cell>
          <cell r="H24" t="str">
            <v>Tamarugal</v>
          </cell>
          <cell r="I24" t="str">
            <v>Huara</v>
          </cell>
          <cell r="J24">
            <v>572463226</v>
          </cell>
          <cell r="K24">
            <v>973866159</v>
          </cell>
          <cell r="L24" t="str">
            <v>estrelladelosvientos2012@gmail.com</v>
          </cell>
          <cell r="M24">
            <v>42063</v>
          </cell>
          <cell r="N24">
            <v>43159</v>
          </cell>
          <cell r="O24">
            <v>40989</v>
          </cell>
          <cell r="P24">
            <v>0</v>
          </cell>
          <cell r="Q24">
            <v>3070020181</v>
          </cell>
          <cell r="R24" t="str">
            <v>CENTRO CULTURAL ESTRELLA DE LOS VIENTOS</v>
          </cell>
          <cell r="S24" t="str">
            <v>BANCO ESTADO DE CHILE</v>
          </cell>
          <cell r="T24" t="str">
            <v>CHEQUERA ELECTRONICA/ CUENTA VISTA</v>
          </cell>
          <cell r="U24">
            <v>0</v>
          </cell>
          <cell r="V24" t="str">
            <v>NORMA ARAYA VALENZUELA</v>
          </cell>
          <cell r="W24" t="str">
            <v>11.330.857-5</v>
          </cell>
          <cell r="X24" t="str">
            <v>PJE SN DONATO CASA 33 HUARA</v>
          </cell>
          <cell r="Y24">
            <v>973866159</v>
          </cell>
          <cell r="Z24">
            <v>973866159</v>
          </cell>
          <cell r="AA24" t="str">
            <v>normaarayahuara@gmail.com</v>
          </cell>
          <cell r="AB24">
            <v>0</v>
          </cell>
          <cell r="AC24" t="str">
            <v>Ver Archivo</v>
          </cell>
          <cell r="AD24" t="str">
            <v>Ver Archivo</v>
          </cell>
          <cell r="AE24" t="str">
            <v>Ver Archivo</v>
          </cell>
          <cell r="AF24" t="str">
            <v>Ver Archivo</v>
          </cell>
          <cell r="AG24" t="str">
            <v>Ver Archivo</v>
          </cell>
        </row>
        <row r="25">
          <cell r="B25" t="str">
            <v>65.043.854-K</v>
          </cell>
          <cell r="C25" t="str">
            <v>Validada</v>
          </cell>
          <cell r="D25">
            <v>42780.410671296297</v>
          </cell>
          <cell r="E25">
            <v>0</v>
          </cell>
          <cell r="F25" t="str">
            <v>CENTRO CULTURAL Y SOCIAL LA JOYA DEL DESIERTO</v>
          </cell>
          <cell r="G25" t="str">
            <v>TRES MARIAS 2925-A</v>
          </cell>
          <cell r="H25" t="str">
            <v>Iquique</v>
          </cell>
          <cell r="I25" t="str">
            <v>Iquique</v>
          </cell>
          <cell r="J25">
            <v>572217166</v>
          </cell>
          <cell r="K25">
            <v>994500453</v>
          </cell>
          <cell r="L25" t="str">
            <v>joyadeldesierto2011@gmail.com</v>
          </cell>
          <cell r="M25">
            <v>41424</v>
          </cell>
          <cell r="N25">
            <v>42520</v>
          </cell>
          <cell r="O25">
            <v>40697</v>
          </cell>
          <cell r="P25">
            <v>0</v>
          </cell>
          <cell r="Q25">
            <v>1366157944</v>
          </cell>
          <cell r="R25" t="str">
            <v>CENTRO CULTURAL LA JOYA DEL DESIERTO</v>
          </cell>
          <cell r="S25" t="str">
            <v>BANCO ESTADO DE CHILE</v>
          </cell>
          <cell r="T25" t="str">
            <v>CUENTA DE AHORROS</v>
          </cell>
          <cell r="U25">
            <v>0</v>
          </cell>
          <cell r="V25" t="str">
            <v>NORMA ARAYA VALENZUELA</v>
          </cell>
          <cell r="W25" t="str">
            <v>11.330.857-5</v>
          </cell>
          <cell r="X25" t="str">
            <v>TRES MARIAS 2912-A</v>
          </cell>
          <cell r="Y25">
            <v>994500453</v>
          </cell>
          <cell r="Z25">
            <v>994500453</v>
          </cell>
          <cell r="AA25" t="str">
            <v>normyalva@gmail.com</v>
          </cell>
          <cell r="AB25">
            <v>0</v>
          </cell>
          <cell r="AC25" t="str">
            <v>Ver Archivo</v>
          </cell>
          <cell r="AD25" t="str">
            <v>Ver Archivo</v>
          </cell>
          <cell r="AE25" t="str">
            <v>Ver Archivo</v>
          </cell>
          <cell r="AF25" t="str">
            <v>Ver Archivo</v>
          </cell>
          <cell r="AG25" t="str">
            <v>Ver Archivo</v>
          </cell>
        </row>
        <row r="26">
          <cell r="B26" t="str">
            <v>65.020.831-5</v>
          </cell>
          <cell r="C26" t="str">
            <v>Validada</v>
          </cell>
          <cell r="D26">
            <v>42769.687164351853</v>
          </cell>
          <cell r="E26">
            <v>0</v>
          </cell>
          <cell r="F26" t="str">
            <v>CLUB DEPORTIVO FERROVIARIO JUNIOR</v>
          </cell>
          <cell r="G26" t="str">
            <v>ORDEN Y PATRIA 2823</v>
          </cell>
          <cell r="H26" t="str">
            <v>Iquique</v>
          </cell>
          <cell r="I26" t="str">
            <v>Iquique</v>
          </cell>
          <cell r="J26">
            <v>572316772</v>
          </cell>
          <cell r="K26">
            <v>957803874</v>
          </cell>
          <cell r="L26" t="str">
            <v>clubdeportivoferroviariojunior@gmail.com</v>
          </cell>
          <cell r="M26">
            <v>42103</v>
          </cell>
          <cell r="N26">
            <v>43199</v>
          </cell>
          <cell r="O26">
            <v>39955</v>
          </cell>
          <cell r="P26">
            <v>0</v>
          </cell>
          <cell r="Q26">
            <v>1366073791</v>
          </cell>
          <cell r="R26" t="str">
            <v>CLUB DEPORTIVO FERROVIARIO JUNIOR</v>
          </cell>
          <cell r="S26" t="str">
            <v>BANCO ESTADO DE CHILE</v>
          </cell>
          <cell r="T26" t="str">
            <v>CUENTA DE AHORROS</v>
          </cell>
          <cell r="U26">
            <v>0</v>
          </cell>
          <cell r="V26" t="str">
            <v>BORIS TOMAS CRISTI URIA</v>
          </cell>
          <cell r="W26" t="str">
            <v>8.921.772-5</v>
          </cell>
          <cell r="X26" t="str">
            <v>ORDEN Y PATRIA 2823</v>
          </cell>
          <cell r="Y26">
            <v>572316772</v>
          </cell>
          <cell r="Z26">
            <v>957803874</v>
          </cell>
          <cell r="AA26" t="str">
            <v>bcristiu@gmail.com</v>
          </cell>
          <cell r="AB26">
            <v>0</v>
          </cell>
          <cell r="AC26" t="str">
            <v>Ver Archivo</v>
          </cell>
          <cell r="AD26" t="str">
            <v>Ver Archivo</v>
          </cell>
          <cell r="AE26" t="str">
            <v>Ver Archivo</v>
          </cell>
          <cell r="AF26" t="str">
            <v>Ver Archivo</v>
          </cell>
          <cell r="AG26" t="str">
            <v>Ver Archivo</v>
          </cell>
        </row>
        <row r="27">
          <cell r="B27" t="str">
            <v>74.664.000-5</v>
          </cell>
          <cell r="C27" t="str">
            <v>Validada</v>
          </cell>
          <cell r="D27">
            <v>42828.392199074071</v>
          </cell>
          <cell r="E27">
            <v>0</v>
          </cell>
          <cell r="F27" t="str">
            <v>Centro Cultura y Social Religioso Indios Dakotas</v>
          </cell>
          <cell r="G27" t="str">
            <v>Lincoyan 450</v>
          </cell>
          <cell r="H27" t="str">
            <v>Tamarugal</v>
          </cell>
          <cell r="I27" t="str">
            <v>Pozo Almonte</v>
          </cell>
          <cell r="J27">
            <v>572220475</v>
          </cell>
          <cell r="K27">
            <v>975796851</v>
          </cell>
          <cell r="L27" t="str">
            <v>indiosdakotas@gmail.com</v>
          </cell>
          <cell r="M27">
            <v>43174</v>
          </cell>
          <cell r="N27">
            <v>43174</v>
          </cell>
          <cell r="O27">
            <v>34372</v>
          </cell>
          <cell r="P27">
            <v>0</v>
          </cell>
          <cell r="Q27">
            <v>1365892942</v>
          </cell>
          <cell r="R27" t="str">
            <v>centro cultural y social religioso indios dakotas</v>
          </cell>
          <cell r="S27" t="str">
            <v>BANCO ESTADO DE CHILE</v>
          </cell>
          <cell r="T27" t="str">
            <v>CUENTA DE AHORROS</v>
          </cell>
          <cell r="U27">
            <v>0</v>
          </cell>
          <cell r="V27" t="str">
            <v>Veronica de Lourdes Garrido Villalobos</v>
          </cell>
          <cell r="W27" t="str">
            <v>10.008.157-1</v>
          </cell>
          <cell r="X27" t="str">
            <v>21 de mayo 852</v>
          </cell>
          <cell r="Y27">
            <v>572220475</v>
          </cell>
          <cell r="Z27">
            <v>975796851</v>
          </cell>
          <cell r="AA27" t="str">
            <v>mdavilap@terra.com</v>
          </cell>
          <cell r="AB27">
            <v>0</v>
          </cell>
          <cell r="AC27" t="str">
            <v>Ver Archivo</v>
          </cell>
          <cell r="AD27" t="str">
            <v>Ver Archivo</v>
          </cell>
          <cell r="AE27" t="str">
            <v>Ver Archivo</v>
          </cell>
          <cell r="AF27" t="str">
            <v>Ver Archivo</v>
          </cell>
          <cell r="AG27" t="str">
            <v>Ver Archivo</v>
          </cell>
        </row>
        <row r="28">
          <cell r="B28" t="str">
            <v>73.429.600-7</v>
          </cell>
          <cell r="C28" t="str">
            <v>Validada</v>
          </cell>
          <cell r="D28">
            <v>42787.574282407404</v>
          </cell>
          <cell r="E28">
            <v>0</v>
          </cell>
          <cell r="F28" t="str">
            <v>ASOCIACION DE CLUBES DE CUECA DE IQUIQUE</v>
          </cell>
          <cell r="G28" t="str">
            <v>PASAJE ISLA JUAN FERNANDEZ # 3601</v>
          </cell>
          <cell r="H28" t="str">
            <v>Iquique</v>
          </cell>
          <cell r="I28" t="str">
            <v>Iquique</v>
          </cell>
          <cell r="J28">
            <v>572447067</v>
          </cell>
          <cell r="K28">
            <v>995430595</v>
          </cell>
          <cell r="L28" t="str">
            <v>acciproyecto@gmail.com</v>
          </cell>
          <cell r="M28">
            <v>41918</v>
          </cell>
          <cell r="N28">
            <v>43029</v>
          </cell>
          <cell r="O28">
            <v>35003</v>
          </cell>
          <cell r="P28">
            <v>0</v>
          </cell>
          <cell r="Q28">
            <v>1366129427</v>
          </cell>
          <cell r="R28" t="str">
            <v>ASOCIACION DE CLUBES DE CUECA DE IQUIQUE</v>
          </cell>
          <cell r="S28" t="str">
            <v>BANCO ESTADO DE CHILE</v>
          </cell>
          <cell r="T28" t="str">
            <v>CUENTA DE AHORROS</v>
          </cell>
          <cell r="U28">
            <v>0</v>
          </cell>
          <cell r="V28" t="str">
            <v>EDUARDO ESTEBAN TRONCOSO VIVALLOS</v>
          </cell>
          <cell r="W28" t="str">
            <v>5.697.055-K</v>
          </cell>
          <cell r="X28" t="str">
            <v>PASAJE ISLA JUAN FERNANDEZ # 3601</v>
          </cell>
          <cell r="Y28">
            <v>572447067</v>
          </cell>
          <cell r="Z28">
            <v>995430595</v>
          </cell>
          <cell r="AA28" t="str">
            <v>acciqq1995@gmail.com</v>
          </cell>
          <cell r="AB28">
            <v>0</v>
          </cell>
          <cell r="AC28" t="str">
            <v>Ver Archivo</v>
          </cell>
          <cell r="AD28" t="str">
            <v>Ver Archivo</v>
          </cell>
          <cell r="AE28" t="str">
            <v>Ver Archivo</v>
          </cell>
          <cell r="AF28" t="str">
            <v>Ver Archivo</v>
          </cell>
          <cell r="AG28" t="str">
            <v>Ver Archivo</v>
          </cell>
        </row>
        <row r="29">
          <cell r="B29" t="str">
            <v>75.011.200-5</v>
          </cell>
          <cell r="C29" t="str">
            <v>Validada</v>
          </cell>
          <cell r="D29">
            <v>42783.427743055552</v>
          </cell>
          <cell r="E29">
            <v>0</v>
          </cell>
          <cell r="F29" t="str">
            <v>Grupo de Danzas Folkloricas Esmeralda</v>
          </cell>
          <cell r="G29" t="str">
            <v>Pasaje Isla Juan fernandez # 3601</v>
          </cell>
          <cell r="H29" t="str">
            <v>Iquique</v>
          </cell>
          <cell r="I29" t="str">
            <v>Iquique</v>
          </cell>
          <cell r="J29">
            <v>572447067</v>
          </cell>
          <cell r="K29">
            <v>995430595</v>
          </cell>
          <cell r="L29" t="str">
            <v>grupoesmeralda1992@gmail.com</v>
          </cell>
          <cell r="M29">
            <v>41757</v>
          </cell>
          <cell r="N29">
            <v>42853</v>
          </cell>
          <cell r="O29">
            <v>36326</v>
          </cell>
          <cell r="P29">
            <v>0</v>
          </cell>
          <cell r="Q29">
            <v>1260356816</v>
          </cell>
          <cell r="R29" t="str">
            <v>Grupo de Danzas Folkloricas Esmeralda</v>
          </cell>
          <cell r="S29" t="str">
            <v>BANCO ESTADO DE CHILE</v>
          </cell>
          <cell r="T29" t="str">
            <v>CUENTA DE AHORROS</v>
          </cell>
          <cell r="U29">
            <v>0</v>
          </cell>
          <cell r="V29" t="str">
            <v>Maria de Los Angeles Rodri­guez Henri­quez</v>
          </cell>
          <cell r="W29" t="str">
            <v>7.237.061-9</v>
          </cell>
          <cell r="X29" t="str">
            <v>Pasaje Isla Juan Fernandez # 3601 Iquique</v>
          </cell>
          <cell r="Y29">
            <v>572447067</v>
          </cell>
          <cell r="Z29">
            <v>990409936</v>
          </cell>
          <cell r="AA29" t="str">
            <v>grupoesmeralda1992@gmail.com</v>
          </cell>
          <cell r="AB29">
            <v>0</v>
          </cell>
          <cell r="AC29" t="str">
            <v>Ver Archivo</v>
          </cell>
          <cell r="AD29" t="str">
            <v>Ver Archivo</v>
          </cell>
          <cell r="AE29" t="str">
            <v>Ver Archivo</v>
          </cell>
          <cell r="AF29" t="str">
            <v>Ver Archivo</v>
          </cell>
          <cell r="AG29" t="str">
            <v>Ver Archivo</v>
          </cell>
        </row>
        <row r="30">
          <cell r="B30" t="str">
            <v>82.958.000-4</v>
          </cell>
          <cell r="C30" t="str">
            <v>Validada</v>
          </cell>
          <cell r="D30">
            <v>42842.528402777774</v>
          </cell>
          <cell r="E30">
            <v>0</v>
          </cell>
          <cell r="F30" t="str">
            <v>SOCIEDAD DE DEFENSA DEL NINO DE TARAPACA</v>
          </cell>
          <cell r="G30" t="str">
            <v>Barros Arana N° 96</v>
          </cell>
          <cell r="H30" t="str">
            <v>Iquique</v>
          </cell>
          <cell r="I30" t="str">
            <v>Iquique</v>
          </cell>
          <cell r="J30">
            <v>0</v>
          </cell>
          <cell r="K30">
            <v>977387750</v>
          </cell>
          <cell r="L30" t="str">
            <v>sociedaddeprotecciondelnino@gmail.com</v>
          </cell>
          <cell r="M30">
            <v>42073</v>
          </cell>
          <cell r="N30">
            <v>42863</v>
          </cell>
          <cell r="O30">
            <v>13754</v>
          </cell>
          <cell r="P30">
            <v>0</v>
          </cell>
          <cell r="Q30">
            <v>72054265</v>
          </cell>
          <cell r="R30" t="str">
            <v>SOCIEDAD DE DEFENSA DEL NINO DE TARAPACA</v>
          </cell>
          <cell r="S30" t="str">
            <v>CORPBANCA</v>
          </cell>
          <cell r="T30" t="str">
            <v>CUENTA CORRIENTE</v>
          </cell>
          <cell r="U30">
            <v>0</v>
          </cell>
          <cell r="V30" t="str">
            <v>Juan Carlos Baeza Candina</v>
          </cell>
          <cell r="W30" t="str">
            <v>7.139.386-0</v>
          </cell>
          <cell r="X30" t="str">
            <v>Avenida Salvador Allende N 2947 Depto. N 21 Edificio Paisaje</v>
          </cell>
          <cell r="Y30">
            <v>0</v>
          </cell>
          <cell r="Z30">
            <v>977387750</v>
          </cell>
          <cell r="AA30" t="str">
            <v>jcbaezacandina@gmail.com</v>
          </cell>
          <cell r="AB30">
            <v>0</v>
          </cell>
          <cell r="AC30" t="str">
            <v>Ver Archivo</v>
          </cell>
          <cell r="AD30" t="str">
            <v>Ver Archivo</v>
          </cell>
          <cell r="AE30" t="str">
            <v>Ver Archivo</v>
          </cell>
          <cell r="AF30" t="str">
            <v>Ver Archivo</v>
          </cell>
          <cell r="AG30" t="str">
            <v>Ver Archivo</v>
          </cell>
        </row>
        <row r="31">
          <cell r="B31" t="str">
            <v>65.013.076-6</v>
          </cell>
          <cell r="C31" t="str">
            <v>Validada</v>
          </cell>
          <cell r="D31">
            <v>42842.377511574072</v>
          </cell>
          <cell r="E31">
            <v>0</v>
          </cell>
          <cell r="F31" t="str">
            <v>TEMPLO EVANGELICO MISIONERO</v>
          </cell>
          <cell r="G31" t="str">
            <v>Pasaje Gabriela Mistral 1560</v>
          </cell>
          <cell r="H31" t="str">
            <v>Iquique</v>
          </cell>
          <cell r="I31" t="str">
            <v>Iquique</v>
          </cell>
          <cell r="J31">
            <v>2217310</v>
          </cell>
          <cell r="K31">
            <v>995970148</v>
          </cell>
          <cell r="L31" t="str">
            <v>tem.iquique@gmail.com</v>
          </cell>
          <cell r="M31">
            <v>42777</v>
          </cell>
          <cell r="N31">
            <v>43872</v>
          </cell>
          <cell r="O31">
            <v>39541</v>
          </cell>
          <cell r="P31">
            <v>0</v>
          </cell>
          <cell r="Q31">
            <v>5.04005001002708E+16</v>
          </cell>
          <cell r="R31" t="str">
            <v>Templo Evangelico Misionero</v>
          </cell>
          <cell r="S31" t="str">
            <v>BANCO BBVA</v>
          </cell>
          <cell r="T31" t="str">
            <v>CUENTA CORRIENTE</v>
          </cell>
          <cell r="U31">
            <v>0</v>
          </cell>
          <cell r="V31" t="str">
            <v>Oscar Faundez Pinto</v>
          </cell>
          <cell r="W31" t="str">
            <v>11.682.542-2</v>
          </cell>
          <cell r="X31" t="str">
            <v>Pasaje Gabriela Mistral 1560</v>
          </cell>
          <cell r="Y31">
            <v>2217310</v>
          </cell>
          <cell r="Z31">
            <v>995970148</v>
          </cell>
          <cell r="AA31" t="str">
            <v>capellan.ofaundez@gmail.com</v>
          </cell>
          <cell r="AB31">
            <v>0</v>
          </cell>
          <cell r="AC31" t="str">
            <v>Ver Archivo</v>
          </cell>
          <cell r="AD31" t="str">
            <v>Ver Archivo</v>
          </cell>
          <cell r="AE31" t="str">
            <v>Ver Archivo</v>
          </cell>
          <cell r="AF31" t="str">
            <v>Ver Archivo</v>
          </cell>
          <cell r="AG31" t="str">
            <v>Ver Archivo</v>
          </cell>
        </row>
        <row r="32">
          <cell r="B32" t="str">
            <v>65.071.846-1</v>
          </cell>
          <cell r="C32" t="str">
            <v>Validada</v>
          </cell>
          <cell r="D32">
            <v>42783.460185185184</v>
          </cell>
          <cell r="E32">
            <v>0</v>
          </cell>
          <cell r="F32" t="str">
            <v>CENTRO CULTURAL SOCIAL BAILE RELIGIOSO ESTRELLA DE BELEN</v>
          </cell>
          <cell r="G32" t="str">
            <v>RAMON PEREZ OPAZO 2874</v>
          </cell>
          <cell r="H32" t="str">
            <v>Iquique</v>
          </cell>
          <cell r="I32" t="str">
            <v>Alto Hospicio</v>
          </cell>
          <cell r="J32">
            <v>572730264</v>
          </cell>
          <cell r="K32">
            <v>77317903</v>
          </cell>
          <cell r="L32" t="str">
            <v>pastorcitoestrelladebelen2001@gmail.com</v>
          </cell>
          <cell r="M32">
            <v>41427</v>
          </cell>
          <cell r="N32">
            <v>42523</v>
          </cell>
          <cell r="O32">
            <v>41333</v>
          </cell>
          <cell r="P32">
            <v>0</v>
          </cell>
          <cell r="Q32">
            <v>1860435230</v>
          </cell>
          <cell r="R32" t="str">
            <v>Centro Cultural Social Baile Religioso Estrella de Belen</v>
          </cell>
          <cell r="S32" t="str">
            <v>BANCO ESTADO DE CHILE</v>
          </cell>
          <cell r="T32" t="str">
            <v>CUENTA DE AHORROS</v>
          </cell>
          <cell r="U32">
            <v>0</v>
          </cell>
          <cell r="V32" t="str">
            <v>FABIAN ULISES CARCAMO SOTO</v>
          </cell>
          <cell r="W32" t="str">
            <v>13.415.194-3</v>
          </cell>
          <cell r="X32" t="str">
            <v>PASAJE 31, N 3043, LA PAMPA</v>
          </cell>
          <cell r="Y32">
            <v>572730265</v>
          </cell>
          <cell r="Z32">
            <v>77317903</v>
          </cell>
          <cell r="AA32" t="str">
            <v>martincarcamo@hotmail.com</v>
          </cell>
          <cell r="AB32">
            <v>0</v>
          </cell>
          <cell r="AC32" t="str">
            <v>Ver Archivo</v>
          </cell>
          <cell r="AD32" t="str">
            <v>Ver Archivo</v>
          </cell>
          <cell r="AE32" t="str">
            <v>Ver Archivo</v>
          </cell>
          <cell r="AF32" t="str">
            <v>Ver Archivo</v>
          </cell>
          <cell r="AG32" t="str">
            <v>Ver Archivo</v>
          </cell>
        </row>
        <row r="33">
          <cell r="B33" t="str">
            <v>65.062.725-3</v>
          </cell>
          <cell r="C33" t="str">
            <v>Validada</v>
          </cell>
          <cell r="D33">
            <v>42824.398912037039</v>
          </cell>
          <cell r="E33">
            <v>0</v>
          </cell>
          <cell r="F33" t="str">
            <v>Centro Cultural Lideres</v>
          </cell>
          <cell r="G33" t="str">
            <v>LOS PARRONES 2955</v>
          </cell>
          <cell r="H33" t="str">
            <v>Iquique</v>
          </cell>
          <cell r="I33" t="str">
            <v>Iquique</v>
          </cell>
          <cell r="J33">
            <v>62585302</v>
          </cell>
          <cell r="K33">
            <v>62585302</v>
          </cell>
          <cell r="L33" t="str">
            <v>Centroculturallideres@gmail.com</v>
          </cell>
          <cell r="M33">
            <v>42719</v>
          </cell>
          <cell r="N33">
            <v>43814</v>
          </cell>
          <cell r="O33">
            <v>41166</v>
          </cell>
          <cell r="P33">
            <v>0</v>
          </cell>
          <cell r="Q33">
            <v>1366257523</v>
          </cell>
          <cell r="R33" t="str">
            <v>Centro Cultural Social y Deportivo Lideres</v>
          </cell>
          <cell r="S33" t="str">
            <v>BANCO ESTADO DE CHILE</v>
          </cell>
          <cell r="T33" t="str">
            <v>CUENTA DE AHORROS</v>
          </cell>
          <cell r="U33">
            <v>0</v>
          </cell>
          <cell r="V33" t="str">
            <v>Doris ester castro godoy</v>
          </cell>
          <cell r="W33" t="str">
            <v>13.776.784-8</v>
          </cell>
          <cell r="X33" t="str">
            <v>Av. Arturo Prat 1016</v>
          </cell>
          <cell r="Y33">
            <v>62585302</v>
          </cell>
          <cell r="Z33">
            <v>62585302</v>
          </cell>
          <cell r="AA33" t="str">
            <v>Doriscastrogodoy@gmail.com</v>
          </cell>
          <cell r="AB33">
            <v>0</v>
          </cell>
          <cell r="AC33" t="str">
            <v>Ver Archivo</v>
          </cell>
          <cell r="AD33" t="str">
            <v>Ver Archivo</v>
          </cell>
          <cell r="AE33" t="str">
            <v>Ver Archivo</v>
          </cell>
          <cell r="AF33" t="str">
            <v>Ver Archivo</v>
          </cell>
          <cell r="AG33" t="str">
            <v>Ver Archivo</v>
          </cell>
        </row>
        <row r="34">
          <cell r="B34" t="str">
            <v>75.355.800-4</v>
          </cell>
          <cell r="C34" t="str">
            <v>Validada</v>
          </cell>
          <cell r="D34">
            <v>42824.493981481479</v>
          </cell>
          <cell r="E34">
            <v>0</v>
          </cell>
          <cell r="F34" t="str">
            <v>JUNTA DE VECINOS LOS NARANJOS</v>
          </cell>
          <cell r="G34" t="str">
            <v>LOS LIMONES 1</v>
          </cell>
          <cell r="H34" t="str">
            <v>Tamarugal</v>
          </cell>
          <cell r="I34" t="str">
            <v>Pica</v>
          </cell>
          <cell r="J34">
            <v>978878364</v>
          </cell>
          <cell r="K34">
            <v>978878364</v>
          </cell>
          <cell r="L34" t="str">
            <v>marbarreda@gmail.com</v>
          </cell>
          <cell r="M34">
            <v>41619</v>
          </cell>
          <cell r="N34">
            <v>42715</v>
          </cell>
          <cell r="O34">
            <v>35601</v>
          </cell>
          <cell r="P34">
            <v>0</v>
          </cell>
          <cell r="Q34">
            <v>146194080</v>
          </cell>
          <cell r="R34" t="str">
            <v>JUNTA DE VECINOS LOS NARANJOS</v>
          </cell>
          <cell r="S34" t="str">
            <v>BANCO ESTADO DE CHILE</v>
          </cell>
          <cell r="T34" t="str">
            <v>CUENTA DE AHORROS</v>
          </cell>
          <cell r="U34">
            <v>0</v>
          </cell>
          <cell r="V34" t="str">
            <v>VICTOR MARIO BARREDA CAUTIN</v>
          </cell>
          <cell r="W34" t="str">
            <v>10.220.938-9</v>
          </cell>
          <cell r="X34" t="str">
            <v>PASAJE LOS MANGOS 38</v>
          </cell>
          <cell r="Y34">
            <v>978878364</v>
          </cell>
          <cell r="Z34">
            <v>978878364</v>
          </cell>
          <cell r="AA34" t="str">
            <v>marbarreda@gmail.com</v>
          </cell>
          <cell r="AB34">
            <v>0</v>
          </cell>
          <cell r="AC34" t="str">
            <v>Ver Archivo</v>
          </cell>
          <cell r="AD34" t="str">
            <v>Ver Archivo</v>
          </cell>
          <cell r="AE34" t="str">
            <v>Ver Archivo</v>
          </cell>
          <cell r="AF34" t="str">
            <v>Ver Archivo</v>
          </cell>
          <cell r="AG34" t="str">
            <v>Ver Archivo</v>
          </cell>
        </row>
        <row r="35">
          <cell r="B35" t="str">
            <v>65.752.280-5</v>
          </cell>
          <cell r="C35" t="str">
            <v>Validada</v>
          </cell>
          <cell r="D35">
            <v>42837.477303240739</v>
          </cell>
          <cell r="E35">
            <v>0</v>
          </cell>
          <cell r="F35" t="str">
            <v>CENTRO SOCIAL CULTURAL EX-ALUMNOS ESCUELA NORMAL SUPERIOR DE ANTOFAGASTA</v>
          </cell>
          <cell r="G35" t="str">
            <v>Libertad 975</v>
          </cell>
          <cell r="H35" t="str">
            <v>Iquique</v>
          </cell>
          <cell r="I35" t="str">
            <v>Iquique</v>
          </cell>
          <cell r="J35">
            <v>-572313612</v>
          </cell>
          <cell r="K35">
            <v>991002060</v>
          </cell>
          <cell r="L35" t="str">
            <v>glo_perez242003@yahoo.ess</v>
          </cell>
          <cell r="M35">
            <v>42109</v>
          </cell>
          <cell r="N35">
            <v>43113</v>
          </cell>
          <cell r="O35">
            <v>38637</v>
          </cell>
          <cell r="P35">
            <v>0</v>
          </cell>
          <cell r="Q35">
            <v>1366204047</v>
          </cell>
          <cell r="R35" t="str">
            <v>Centro Social,cultural ex-alumnos Escuela Normal Superior de Antofagasta</v>
          </cell>
          <cell r="S35" t="str">
            <v>BANCO ESTADO DE CHILE</v>
          </cell>
          <cell r="T35" t="str">
            <v>CUENTA DE AHORROS</v>
          </cell>
          <cell r="U35">
            <v>0</v>
          </cell>
          <cell r="V35" t="str">
            <v>Hugo Sixto Barrientos Roa</v>
          </cell>
          <cell r="W35" t="str">
            <v>3.915.492-7</v>
          </cell>
          <cell r="X35" t="str">
            <v>CERRO DRAGON 3524</v>
          </cell>
          <cell r="Y35">
            <v>572313612</v>
          </cell>
          <cell r="Z35">
            <v>991002060</v>
          </cell>
          <cell r="AA35" t="str">
            <v>glo_perez242003@yahoo.ess</v>
          </cell>
          <cell r="AB35">
            <v>0</v>
          </cell>
          <cell r="AC35" t="str">
            <v>Ver Archivo</v>
          </cell>
          <cell r="AD35" t="str">
            <v>Ver Archivo</v>
          </cell>
          <cell r="AE35" t="str">
            <v>Ver Archivo</v>
          </cell>
          <cell r="AF35" t="str">
            <v>Ver Archivo</v>
          </cell>
          <cell r="AG35" t="str">
            <v>Ver Archivo</v>
          </cell>
        </row>
        <row r="36">
          <cell r="B36" t="str">
            <v>65.279.240-5</v>
          </cell>
          <cell r="C36" t="str">
            <v>Validada</v>
          </cell>
          <cell r="D36">
            <v>42801.399699074071</v>
          </cell>
          <cell r="E36">
            <v>0</v>
          </cell>
          <cell r="F36" t="str">
            <v>CLUB DEPORTIVO HISPANO BRITANICO</v>
          </cell>
          <cell r="G36" t="str">
            <v>AV. SALVADOR ALLENDE 3925</v>
          </cell>
          <cell r="H36" t="str">
            <v>Iquique</v>
          </cell>
          <cell r="I36" t="str">
            <v>Iquique</v>
          </cell>
          <cell r="J36">
            <v>572735622</v>
          </cell>
          <cell r="K36">
            <v>999009209</v>
          </cell>
          <cell r="L36" t="str">
            <v>clubdeportivohb2016@gmail.com</v>
          </cell>
          <cell r="M36">
            <v>41970</v>
          </cell>
          <cell r="N36">
            <v>43066</v>
          </cell>
          <cell r="O36">
            <v>37896</v>
          </cell>
          <cell r="P36">
            <v>0</v>
          </cell>
          <cell r="Q36">
            <v>1365569424</v>
          </cell>
          <cell r="R36" t="str">
            <v>CLUB DEPORTIVO HISPANO BRITANICO</v>
          </cell>
          <cell r="S36" t="str">
            <v>BANCO ESTADO DE CHILE</v>
          </cell>
          <cell r="T36" t="str">
            <v>CUENTA DE AHORROS</v>
          </cell>
          <cell r="U36">
            <v>0</v>
          </cell>
          <cell r="V36" t="str">
            <v>MARCELA ALEJANDRA MORALES HOFFMANN</v>
          </cell>
          <cell r="W36" t="str">
            <v>11.493.236-1</v>
          </cell>
          <cell r="X36" t="str">
            <v>AV. SALVADOR ALLENDE 3925</v>
          </cell>
          <cell r="Y36">
            <v>572735622</v>
          </cell>
          <cell r="Z36">
            <v>999009209</v>
          </cell>
          <cell r="AA36" t="str">
            <v>aflores@chb.cl</v>
          </cell>
          <cell r="AB36">
            <v>0</v>
          </cell>
          <cell r="AC36" t="str">
            <v>Ver Archivo</v>
          </cell>
          <cell r="AD36" t="str">
            <v>Ver Archivo</v>
          </cell>
          <cell r="AE36" t="str">
            <v>Ver Archivo</v>
          </cell>
          <cell r="AF36" t="str">
            <v>Ver Archivo</v>
          </cell>
          <cell r="AG36" t="str">
            <v>Ver Archivo</v>
          </cell>
        </row>
        <row r="37">
          <cell r="B37" t="str">
            <v>75.964.230-9</v>
          </cell>
          <cell r="C37" t="str">
            <v>Grabado</v>
          </cell>
          <cell r="D37">
            <v>42741.388055555559</v>
          </cell>
          <cell r="E37">
            <v>0</v>
          </cell>
          <cell r="F37" t="str">
            <v>junta de vecinos n 9 huertos familiares</v>
          </cell>
          <cell r="G37" t="str">
            <v>sede social huertos familiares s/n, pozo almomte, region de tarapaca</v>
          </cell>
          <cell r="H37" t="str">
            <v>Tamarugal</v>
          </cell>
          <cell r="I37" t="str">
            <v>Pozo Almonte</v>
          </cell>
          <cell r="J37">
            <v>67132672</v>
          </cell>
          <cell r="K37">
            <v>967132672</v>
          </cell>
          <cell r="L37" t="str">
            <v>JUNTADEVECINON9HUERTO@GMAIL.COM</v>
          </cell>
          <cell r="M37">
            <v>41793</v>
          </cell>
          <cell r="N37">
            <v>42889</v>
          </cell>
          <cell r="O37">
            <v>33165</v>
          </cell>
          <cell r="P37">
            <v>0</v>
          </cell>
          <cell r="Q37">
            <v>1365890931</v>
          </cell>
          <cell r="R37" t="str">
            <v>JUNTA DE VECINOS N 9 HUERTOS FAMILIARES</v>
          </cell>
          <cell r="S37" t="str">
            <v>BANCO ESTADO DE CHILE</v>
          </cell>
          <cell r="T37" t="str">
            <v>CUENTA DE AHORROS</v>
          </cell>
          <cell r="U37">
            <v>0</v>
          </cell>
          <cell r="V37" t="str">
            <v>natacha soledad rojo cortes</v>
          </cell>
          <cell r="W37" t="str">
            <v>6.853.850-5</v>
          </cell>
          <cell r="X37" t="str">
            <v>PJE LA TIRANA S/N POZO ALMONTE</v>
          </cell>
          <cell r="Y37">
            <v>67132672</v>
          </cell>
          <cell r="Z37">
            <v>967132672</v>
          </cell>
          <cell r="AA37" t="str">
            <v>JUNTADEVECINON9HUERTO@GMAIL.COM</v>
          </cell>
          <cell r="AB37">
            <v>0</v>
          </cell>
          <cell r="AC37" t="str">
            <v>Ver Archivo</v>
          </cell>
          <cell r="AD37" t="str">
            <v>Ver Archivo</v>
          </cell>
          <cell r="AE37" t="str">
            <v>Ver Archivo</v>
          </cell>
          <cell r="AF37" t="str">
            <v>Ver Archivo</v>
          </cell>
          <cell r="AG37" t="str">
            <v>Ver Archivo</v>
          </cell>
        </row>
        <row r="38">
          <cell r="B38" t="str">
            <v>65.561.310-2</v>
          </cell>
          <cell r="C38" t="str">
            <v>Validada</v>
          </cell>
          <cell r="D38">
            <v>42853.688888888886</v>
          </cell>
          <cell r="E38">
            <v>0</v>
          </cell>
          <cell r="F38" t="str">
            <v>JUNTA VECINAL N44 CARIQUIMA</v>
          </cell>
          <cell r="G38" t="str">
            <v>ESTACION PINTADOS 2470</v>
          </cell>
          <cell r="H38" t="str">
            <v>Iquique</v>
          </cell>
          <cell r="I38" t="str">
            <v>Iquique</v>
          </cell>
          <cell r="J38">
            <v>572481266</v>
          </cell>
          <cell r="K38">
            <v>996349815</v>
          </cell>
          <cell r="L38" t="str">
            <v>jv44cariquima@gmail.com</v>
          </cell>
          <cell r="M38">
            <v>41812</v>
          </cell>
          <cell r="N38">
            <v>42908</v>
          </cell>
          <cell r="O38">
            <v>33052</v>
          </cell>
          <cell r="P38">
            <v>0</v>
          </cell>
          <cell r="Q38">
            <v>1365878729</v>
          </cell>
          <cell r="R38" t="str">
            <v>JUNTA VECINAL N44 CARIQUIMA</v>
          </cell>
          <cell r="S38" t="str">
            <v>BANCO ESTADO DE CHILE</v>
          </cell>
          <cell r="T38" t="str">
            <v>CUENTA DE AHORROS</v>
          </cell>
          <cell r="U38">
            <v>0</v>
          </cell>
          <cell r="V38" t="str">
            <v>JOSE FELIX VARGAS MONTOYA</v>
          </cell>
          <cell r="W38" t="str">
            <v>9.562.159-7</v>
          </cell>
          <cell r="X38" t="str">
            <v>LAS CARPAS 2437</v>
          </cell>
          <cell r="Y38">
            <v>572481266</v>
          </cell>
          <cell r="Z38">
            <v>996349815</v>
          </cell>
          <cell r="AA38" t="str">
            <v>jose.vargas@e.vtr.cl</v>
          </cell>
          <cell r="AB38">
            <v>0</v>
          </cell>
          <cell r="AC38" t="str">
            <v>Ver Archivo</v>
          </cell>
          <cell r="AD38" t="str">
            <v>Ver Archivo</v>
          </cell>
          <cell r="AE38" t="str">
            <v>Ver Archivo</v>
          </cell>
          <cell r="AF38" t="str">
            <v>Ver Archivo</v>
          </cell>
          <cell r="AG38" t="str">
            <v>Ver Archivo</v>
          </cell>
        </row>
        <row r="39">
          <cell r="B39" t="str">
            <v>65.402.520-7</v>
          </cell>
          <cell r="C39" t="str">
            <v>Validada</v>
          </cell>
          <cell r="D39">
            <v>42802.487962962965</v>
          </cell>
          <cell r="E39">
            <v>0</v>
          </cell>
          <cell r="F39" t="str">
            <v>CLUB DEPORTIVO CARAMUCHO</v>
          </cell>
          <cell r="G39" t="str">
            <v>AV. PROGRESO 2400</v>
          </cell>
          <cell r="H39" t="str">
            <v>Iquique</v>
          </cell>
          <cell r="I39" t="str">
            <v>Iquique</v>
          </cell>
          <cell r="J39">
            <v>0</v>
          </cell>
          <cell r="K39">
            <v>85665539</v>
          </cell>
          <cell r="L39" t="str">
            <v>clubdeportivocaramucho@gmail.com</v>
          </cell>
          <cell r="M39">
            <v>37713</v>
          </cell>
          <cell r="N39">
            <v>43557</v>
          </cell>
          <cell r="O39">
            <v>42421</v>
          </cell>
          <cell r="P39">
            <v>0</v>
          </cell>
          <cell r="Q39">
            <v>1366026106</v>
          </cell>
          <cell r="R39" t="str">
            <v>CLUB DEPORTIVO CARAMUCHO</v>
          </cell>
          <cell r="S39" t="str">
            <v>BANCO ESTADO DE CHILE</v>
          </cell>
          <cell r="T39" t="str">
            <v>CUENTA DE AHORROS</v>
          </cell>
          <cell r="U39">
            <v>0</v>
          </cell>
          <cell r="V39" t="str">
            <v>ROBERTO IVAN GUARDIA FLORES</v>
          </cell>
          <cell r="W39" t="str">
            <v>8.845.556-8</v>
          </cell>
          <cell r="X39" t="str">
            <v>THOMPSON 116</v>
          </cell>
          <cell r="Y39">
            <v>0</v>
          </cell>
          <cell r="Z39">
            <v>85665539</v>
          </cell>
          <cell r="AA39" t="str">
            <v>guardiaiquique@gmail.com</v>
          </cell>
          <cell r="AB39">
            <v>0</v>
          </cell>
          <cell r="AC39" t="str">
            <v>Ver Archivo</v>
          </cell>
          <cell r="AD39" t="str">
            <v>Ver Archivo</v>
          </cell>
          <cell r="AE39" t="str">
            <v>Ver Archivo</v>
          </cell>
          <cell r="AF39" t="str">
            <v>Ver Archivo</v>
          </cell>
          <cell r="AG39" t="str">
            <v>Ver Archivo</v>
          </cell>
        </row>
        <row r="40">
          <cell r="B40" t="str">
            <v>65.066.729-8</v>
          </cell>
          <cell r="C40" t="str">
            <v>Validada</v>
          </cell>
          <cell r="D40">
            <v>42810.629305555558</v>
          </cell>
          <cell r="E40">
            <v>0</v>
          </cell>
          <cell r="F40" t="str">
            <v>CENTRO CULTURAL Y SOCIAL CIRCUITO NORTE</v>
          </cell>
          <cell r="G40" t="str">
            <v>Pasaje Ruben Donoso 3110</v>
          </cell>
          <cell r="H40" t="str">
            <v>Iquique</v>
          </cell>
          <cell r="I40" t="str">
            <v>Iquique</v>
          </cell>
          <cell r="J40">
            <v>572445113</v>
          </cell>
          <cell r="K40">
            <v>988026785</v>
          </cell>
          <cell r="L40" t="str">
            <v>circuitonorte@gmail.com</v>
          </cell>
          <cell r="M40">
            <v>42219</v>
          </cell>
          <cell r="N40">
            <v>43315</v>
          </cell>
          <cell r="O40">
            <v>41353</v>
          </cell>
          <cell r="P40">
            <v>0</v>
          </cell>
          <cell r="Q40">
            <v>1366245339</v>
          </cell>
          <cell r="R40" t="str">
            <v>Centro Cultural y Social Circuito Norte</v>
          </cell>
          <cell r="S40" t="str">
            <v>BANCO ESTADO DE CHILE</v>
          </cell>
          <cell r="T40" t="str">
            <v>CUENTA DE AHORROS</v>
          </cell>
          <cell r="U40">
            <v>0</v>
          </cell>
          <cell r="V40" t="str">
            <v>ANDREA CECILIA BONARDD MORA</v>
          </cell>
          <cell r="W40" t="str">
            <v>13.714.170-1</v>
          </cell>
          <cell r="X40" t="str">
            <v>Ruben Donoso 3110</v>
          </cell>
          <cell r="Y40">
            <v>572445113</v>
          </cell>
          <cell r="Z40">
            <v>988026785</v>
          </cell>
          <cell r="AA40" t="str">
            <v>buchelini@hotmail.com</v>
          </cell>
          <cell r="AB40">
            <v>0</v>
          </cell>
          <cell r="AC40" t="str">
            <v>Ver Archivo</v>
          </cell>
          <cell r="AD40" t="str">
            <v>Ver Archivo</v>
          </cell>
          <cell r="AE40" t="str">
            <v>Ver Archivo</v>
          </cell>
          <cell r="AF40" t="str">
            <v>Ver Archivo</v>
          </cell>
          <cell r="AG40" t="str">
            <v>Ver Archivo</v>
          </cell>
        </row>
        <row r="41">
          <cell r="B41" t="str">
            <v>65.356.490-2</v>
          </cell>
          <cell r="C41" t="str">
            <v>Grabado</v>
          </cell>
          <cell r="D41">
            <v>42851.869571759256</v>
          </cell>
          <cell r="E41">
            <v>0</v>
          </cell>
          <cell r="F41" t="str">
            <v>Club Adulto Mayor Paz y Amistad</v>
          </cell>
          <cell r="G41" t="str">
            <v>Sede junta vecinal Progreso, Chaca con Perales S/N</v>
          </cell>
          <cell r="H41" t="str">
            <v>Iquique</v>
          </cell>
          <cell r="I41" t="str">
            <v>Alto Hospicio</v>
          </cell>
          <cell r="J41">
            <v>2338967</v>
          </cell>
          <cell r="K41">
            <v>68967093</v>
          </cell>
          <cell r="L41" t="str">
            <v>campyaah@gmail.com</v>
          </cell>
          <cell r="M41">
            <v>41649</v>
          </cell>
          <cell r="N41">
            <v>42745</v>
          </cell>
          <cell r="O41">
            <v>38411</v>
          </cell>
          <cell r="P41">
            <v>0</v>
          </cell>
          <cell r="Q41">
            <v>1860168301</v>
          </cell>
          <cell r="R41" t="str">
            <v>CLUB ADULTO MAYOR PAZ Y AMISTAD</v>
          </cell>
          <cell r="S41" t="str">
            <v>BANCO ESTADO DE CHILE</v>
          </cell>
          <cell r="T41" t="str">
            <v>CUENTA DE AHORROS</v>
          </cell>
          <cell r="U41">
            <v>0</v>
          </cell>
          <cell r="V41" t="str">
            <v>Nora María Olcay Espinoza</v>
          </cell>
          <cell r="W41" t="str">
            <v>4.451.689-6</v>
          </cell>
          <cell r="X41" t="str">
            <v>opopoop</v>
          </cell>
          <cell r="Y41">
            <v>0</v>
          </cell>
          <cell r="Z41">
            <v>66666666</v>
          </cell>
          <cell r="AA41" t="str">
            <v>campyaah@gmail.com</v>
          </cell>
          <cell r="AB41">
            <v>0</v>
          </cell>
          <cell r="AC41" t="str">
            <v>Ver Archivo</v>
          </cell>
          <cell r="AD41" t="str">
            <v>Ver Archivo</v>
          </cell>
          <cell r="AE41" t="str">
            <v>Ver Archivo</v>
          </cell>
          <cell r="AF41" t="str">
            <v>Ver Archivo</v>
          </cell>
          <cell r="AG41" t="str">
            <v>Ver Archivo</v>
          </cell>
        </row>
        <row r="42">
          <cell r="B42" t="str">
            <v>65.059.691-9</v>
          </cell>
          <cell r="C42" t="str">
            <v>Grabado</v>
          </cell>
          <cell r="D42">
            <v>42580.735937500001</v>
          </cell>
          <cell r="E42">
            <v>0</v>
          </cell>
          <cell r="F42" t="str">
            <v>CENTRO CULTURAL CHANAVAYA</v>
          </cell>
          <cell r="G42" t="str">
            <v>NICOLAS FISTONIC s/n</v>
          </cell>
          <cell r="H42" t="str">
            <v>Iquique</v>
          </cell>
          <cell r="I42" t="str">
            <v>Iquique</v>
          </cell>
          <cell r="J42">
            <v>572444219</v>
          </cell>
          <cell r="K42">
            <v>962893987</v>
          </cell>
          <cell r="L42" t="str">
            <v>chanavayacaleta@gmail.com</v>
          </cell>
          <cell r="M42">
            <v>41760</v>
          </cell>
          <cell r="N42">
            <v>42856</v>
          </cell>
          <cell r="O42">
            <v>41143</v>
          </cell>
          <cell r="P42">
            <v>0</v>
          </cell>
          <cell r="Q42">
            <v>1387065660</v>
          </cell>
          <cell r="R42" t="str">
            <v>CENTRO CULTURAL CHANAVAYA</v>
          </cell>
          <cell r="S42" t="str">
            <v>BANCO ESTADO DE CHILE</v>
          </cell>
          <cell r="T42" t="str">
            <v>CUENTA CORRIENTE</v>
          </cell>
          <cell r="U42">
            <v>0</v>
          </cell>
          <cell r="V42" t="str">
            <v>YARELA BOSQUEZ GUAJARDO</v>
          </cell>
          <cell r="W42" t="str">
            <v>10.897.026-K</v>
          </cell>
          <cell r="X42" t="str">
            <v>PADRE SABINO N° 1</v>
          </cell>
          <cell r="Y42">
            <v>572444219</v>
          </cell>
          <cell r="Z42">
            <v>962893987</v>
          </cell>
          <cell r="AA42" t="str">
            <v>chanavayacaleta@gmail.com</v>
          </cell>
          <cell r="AB42">
            <v>0</v>
          </cell>
          <cell r="AC42" t="str">
            <v>Ver Archivo</v>
          </cell>
          <cell r="AD42" t="str">
            <v>Ver Archivo</v>
          </cell>
          <cell r="AE42" t="str">
            <v>Ver Archivo</v>
          </cell>
          <cell r="AF42" t="str">
            <v>Ver Archivo</v>
          </cell>
          <cell r="AG42" t="str">
            <v>Ver Archivo</v>
          </cell>
        </row>
        <row r="43">
          <cell r="B43" t="str">
            <v>75.579.400-7</v>
          </cell>
          <cell r="C43" t="str">
            <v>Grabado</v>
          </cell>
          <cell r="D43">
            <v>42775.569872685184</v>
          </cell>
          <cell r="E43">
            <v>0</v>
          </cell>
          <cell r="F43" t="str">
            <v>CORPORACION MUSEO DEL SALITRE</v>
          </cell>
          <cell r="G43" t="str">
            <v>BAQUEDANO 1066</v>
          </cell>
          <cell r="H43" t="str">
            <v>Iquique</v>
          </cell>
          <cell r="I43" t="str">
            <v>Iquique</v>
          </cell>
          <cell r="J43">
            <v>0</v>
          </cell>
          <cell r="K43">
            <v>0</v>
          </cell>
          <cell r="L43" t="str">
            <v>CONTACTO@MUSEODELSALITRE.CL</v>
          </cell>
          <cell r="M43">
            <v>42682</v>
          </cell>
          <cell r="N43">
            <v>43046</v>
          </cell>
          <cell r="O43">
            <v>35927</v>
          </cell>
          <cell r="P43">
            <v>0</v>
          </cell>
          <cell r="Q43">
            <v>67042179089</v>
          </cell>
          <cell r="R43" t="str">
            <v>CORPORACION MUSEO DEL SALITRE</v>
          </cell>
          <cell r="S43" t="str">
            <v>BANCO INTERNACIONAL</v>
          </cell>
          <cell r="T43" t="str">
            <v>CUENTA CORRIENTE</v>
          </cell>
          <cell r="U43">
            <v>0</v>
          </cell>
          <cell r="V43" t="str">
            <v>SILVIO IVAN ZAREGA ZEGARRA</v>
          </cell>
          <cell r="W43" t="str">
            <v>3.534.692-9</v>
          </cell>
          <cell r="X43" t="str">
            <v>BAQUEDANO 1066</v>
          </cell>
          <cell r="Y43">
            <v>0</v>
          </cell>
          <cell r="Z43">
            <v>0</v>
          </cell>
          <cell r="AA43" t="str">
            <v>SIZEREGAZ@GMAIL.COM</v>
          </cell>
          <cell r="AB43">
            <v>0</v>
          </cell>
          <cell r="AC43" t="str">
            <v>Ver Archivo</v>
          </cell>
          <cell r="AD43" t="str">
            <v>Ver Archivo</v>
          </cell>
          <cell r="AE43" t="str">
            <v>Ver Archivo</v>
          </cell>
          <cell r="AF43" t="str">
            <v>Ver Archivo</v>
          </cell>
          <cell r="AG43" t="str">
            <v>Ver Archivo</v>
          </cell>
        </row>
        <row r="44">
          <cell r="B44" t="str">
            <v>65.855.330-5</v>
          </cell>
          <cell r="C44" t="str">
            <v>Grabado</v>
          </cell>
          <cell r="D44">
            <v>42741.38989583333</v>
          </cell>
          <cell r="E44">
            <v>0</v>
          </cell>
          <cell r="F44" t="str">
            <v>CLUB ADULTO MAYOR NUEVA ESPERANZA</v>
          </cell>
          <cell r="G44" t="str">
            <v>SEDE VECINAL N-9 POZO ALMONTE</v>
          </cell>
          <cell r="H44" t="str">
            <v>Tamarugal</v>
          </cell>
          <cell r="I44" t="str">
            <v>Pozo Almonte</v>
          </cell>
          <cell r="J44">
            <v>5698235940</v>
          </cell>
          <cell r="K44">
            <v>56982359402</v>
          </cell>
          <cell r="L44" t="str">
            <v>clubadultomayorne@gmail.com</v>
          </cell>
          <cell r="M44">
            <v>41789</v>
          </cell>
          <cell r="N44">
            <v>42885</v>
          </cell>
          <cell r="O44">
            <v>39233</v>
          </cell>
          <cell r="P44">
            <v>0</v>
          </cell>
          <cell r="Q44">
            <v>1365890931</v>
          </cell>
          <cell r="R44" t="str">
            <v>CLUB ADULTO MAYOR NUEVA ESPERANZA</v>
          </cell>
          <cell r="S44" t="str">
            <v>BANCO ESTADO DE CHILE</v>
          </cell>
          <cell r="T44" t="str">
            <v>CUENTA DE AHORROS</v>
          </cell>
          <cell r="U44">
            <v>0</v>
          </cell>
          <cell r="V44" t="str">
            <v>IDA SEGUNDA LOZANO SANCHEZ</v>
          </cell>
          <cell r="W44" t="str">
            <v>5.518.194-2</v>
          </cell>
          <cell r="X44" t="str">
            <v>LA TIRANA S/N</v>
          </cell>
          <cell r="Y44">
            <v>5698235940</v>
          </cell>
          <cell r="Z44">
            <v>56982359402</v>
          </cell>
          <cell r="AA44" t="str">
            <v>clubadultomayorne@gmail.com</v>
          </cell>
          <cell r="AB44">
            <v>0</v>
          </cell>
          <cell r="AC44" t="str">
            <v>Ver Archivo</v>
          </cell>
          <cell r="AD44" t="str">
            <v>Ver Archivo</v>
          </cell>
          <cell r="AE44" t="str">
            <v>Ver Archivo</v>
          </cell>
          <cell r="AF44" t="str">
            <v>Ver Archivo</v>
          </cell>
          <cell r="AG44" t="str">
            <v>Ver Archivo</v>
          </cell>
        </row>
        <row r="45">
          <cell r="B45" t="str">
            <v>65.240.710-2</v>
          </cell>
          <cell r="C45" t="str">
            <v>Validada</v>
          </cell>
          <cell r="D45">
            <v>42802.495000000003</v>
          </cell>
          <cell r="E45">
            <v>0</v>
          </cell>
          <cell r="F45" t="str">
            <v>asociacion de actividades subacuaticas y nado con aletas de iquique</v>
          </cell>
          <cell r="G45" t="str">
            <v>21 de mayo 1266</v>
          </cell>
          <cell r="H45" t="str">
            <v>Iquique</v>
          </cell>
          <cell r="I45" t="str">
            <v>Iquique</v>
          </cell>
          <cell r="J45">
            <v>0</v>
          </cell>
          <cell r="K45">
            <v>91995554</v>
          </cell>
          <cell r="L45" t="str">
            <v>subiquique@gmail.com</v>
          </cell>
          <cell r="M45">
            <v>42359</v>
          </cell>
          <cell r="N45">
            <v>43090</v>
          </cell>
          <cell r="O45">
            <v>37663</v>
          </cell>
          <cell r="P45">
            <v>0</v>
          </cell>
          <cell r="Q45">
            <v>1365649347</v>
          </cell>
          <cell r="R45" t="str">
            <v>asociacion de actividades subacuaticas y nado con aletas de iquique</v>
          </cell>
          <cell r="S45" t="str">
            <v>BANCO ESTADO DE CHILE</v>
          </cell>
          <cell r="T45" t="str">
            <v>CUENTA DE AHORROS</v>
          </cell>
          <cell r="U45">
            <v>0</v>
          </cell>
          <cell r="V45" t="str">
            <v>ricardo Enrique Orellana Galleguillos</v>
          </cell>
          <cell r="W45" t="str">
            <v>9.862.340-k</v>
          </cell>
          <cell r="X45" t="str">
            <v>el almendral 2626</v>
          </cell>
          <cell r="Y45">
            <v>0</v>
          </cell>
          <cell r="Z45">
            <v>91995554</v>
          </cell>
          <cell r="AA45" t="str">
            <v>subiquique@gmail.com</v>
          </cell>
          <cell r="AB45">
            <v>0</v>
          </cell>
          <cell r="AC45" t="str">
            <v>Ver Archivo</v>
          </cell>
          <cell r="AD45" t="str">
            <v>Ver Archivo</v>
          </cell>
          <cell r="AE45" t="str">
            <v>Ver Archivo</v>
          </cell>
          <cell r="AF45" t="str">
            <v>Ver Archivo</v>
          </cell>
          <cell r="AG45" t="str">
            <v>Ver Archivo</v>
          </cell>
        </row>
        <row r="46">
          <cell r="B46" t="str">
            <v>65.067.625-4</v>
          </cell>
          <cell r="C46" t="str">
            <v>Grabado</v>
          </cell>
          <cell r="D46">
            <v>42767.511446759258</v>
          </cell>
          <cell r="E46">
            <v>0</v>
          </cell>
          <cell r="F46" t="str">
            <v>CENTRO SOCIAL Y CULTURAL SPACIO PRO</v>
          </cell>
          <cell r="G46" t="str">
            <v>SANTA TERESA 619</v>
          </cell>
          <cell r="H46" t="str">
            <v>Tamarugal</v>
          </cell>
          <cell r="I46" t="str">
            <v>Pozo Almonte</v>
          </cell>
          <cell r="J46">
            <v>90212837</v>
          </cell>
          <cell r="K46">
            <v>90212837</v>
          </cell>
          <cell r="L46" t="str">
            <v>SPACIO.PRO@GMAIL.COM</v>
          </cell>
          <cell r="M46">
            <v>41881</v>
          </cell>
          <cell r="N46">
            <v>42977</v>
          </cell>
          <cell r="O46">
            <v>40451</v>
          </cell>
          <cell r="P46">
            <v>0</v>
          </cell>
          <cell r="Q46">
            <v>3070022868</v>
          </cell>
          <cell r="R46" t="str">
            <v>CENTRO SOCIAL Y CULTURAL SPACIO PRO</v>
          </cell>
          <cell r="S46" t="str">
            <v>BANCO ESTADO DE CHILE</v>
          </cell>
          <cell r="T46" t="str">
            <v>CUENTA CORRIENTE</v>
          </cell>
          <cell r="U46">
            <v>0</v>
          </cell>
          <cell r="V46" t="str">
            <v>GABRIEL ARTURO TORRES ZAMORA</v>
          </cell>
          <cell r="W46" t="str">
            <v>13.543.031-5</v>
          </cell>
          <cell r="X46" t="str">
            <v>SANTA TERESA 619</v>
          </cell>
          <cell r="Y46">
            <v>94276962</v>
          </cell>
          <cell r="Z46">
            <v>94276962</v>
          </cell>
          <cell r="AA46" t="str">
            <v>EPILOGOGTZ@GMAIL.COM</v>
          </cell>
          <cell r="AB46">
            <v>0</v>
          </cell>
          <cell r="AC46" t="str">
            <v>Ver Archivo</v>
          </cell>
          <cell r="AD46" t="str">
            <v>Ver Archivo</v>
          </cell>
          <cell r="AE46" t="str">
            <v>Ver Archivo</v>
          </cell>
          <cell r="AF46" t="str">
            <v>Ver Archivo</v>
          </cell>
          <cell r="AG46" t="str">
            <v>Ver Archivo</v>
          </cell>
        </row>
        <row r="47">
          <cell r="B47" t="str">
            <v>65.108.463-6</v>
          </cell>
          <cell r="C47" t="str">
            <v>Validada</v>
          </cell>
          <cell r="D47">
            <v>42794.71297453704</v>
          </cell>
          <cell r="E47">
            <v>0</v>
          </cell>
          <cell r="F47" t="str">
            <v>centro cultural y social drn (difundiendo el rock nortino)</v>
          </cell>
          <cell r="G47" t="str">
            <v>arturo fernandez 1698</v>
          </cell>
          <cell r="H47" t="str">
            <v>Iquique</v>
          </cell>
          <cell r="I47" t="str">
            <v>Iquique</v>
          </cell>
          <cell r="J47">
            <v>0</v>
          </cell>
          <cell r="K47">
            <v>994063132</v>
          </cell>
          <cell r="L47" t="str">
            <v>centroculturalysociasldrn@outlook.com</v>
          </cell>
          <cell r="M47">
            <v>42188</v>
          </cell>
          <cell r="N47">
            <v>43284</v>
          </cell>
          <cell r="O47">
            <v>37697</v>
          </cell>
          <cell r="P47">
            <v>0</v>
          </cell>
          <cell r="Q47">
            <v>1371234221</v>
          </cell>
          <cell r="R47" t="str">
            <v>centrocultural y social drn (difundiendo el rock nortino)</v>
          </cell>
          <cell r="S47" t="str">
            <v>BANCO ESTADO DE CHILE</v>
          </cell>
          <cell r="T47" t="str">
            <v>CHEQUERA ELECTRONICA/ CUENTA VISTA</v>
          </cell>
          <cell r="U47">
            <v>0</v>
          </cell>
          <cell r="V47" t="str">
            <v>rodrigo antonio morales bermudez</v>
          </cell>
          <cell r="W47" t="str">
            <v>13.008.853-8</v>
          </cell>
          <cell r="X47" t="str">
            <v>arturo fernandez 1698</v>
          </cell>
          <cell r="Y47">
            <v>0</v>
          </cell>
          <cell r="Z47">
            <v>994063132</v>
          </cell>
          <cell r="AA47" t="str">
            <v>centroculturalysocialdrn@outlook.com</v>
          </cell>
          <cell r="AB47">
            <v>0</v>
          </cell>
          <cell r="AC47" t="str">
            <v>Ver Archivo</v>
          </cell>
          <cell r="AD47" t="str">
            <v>Ver Archivo</v>
          </cell>
          <cell r="AE47" t="str">
            <v>Ver Archivo</v>
          </cell>
          <cell r="AF47" t="str">
            <v>Ver Archivo</v>
          </cell>
          <cell r="AG47" t="str">
            <v>Ver Archivo</v>
          </cell>
        </row>
        <row r="48">
          <cell r="B48" t="str">
            <v>65.015.332-4</v>
          </cell>
          <cell r="C48" t="str">
            <v>Grabado</v>
          </cell>
          <cell r="D48">
            <v>42741.393784722219</v>
          </cell>
          <cell r="E48">
            <v>0</v>
          </cell>
          <cell r="F48" t="str">
            <v>Club de Deportes Recreativos y Social Senior Tarapaca</v>
          </cell>
          <cell r="G48" t="str">
            <v>Av. Arturo Prat Ch. N 1302</v>
          </cell>
          <cell r="H48" t="str">
            <v>Iquique</v>
          </cell>
          <cell r="I48" t="str">
            <v>Iquique</v>
          </cell>
          <cell r="J48">
            <v>572445528</v>
          </cell>
          <cell r="K48">
            <v>975212947</v>
          </cell>
          <cell r="L48" t="str">
            <v>clubdepsentar@hotmail.com</v>
          </cell>
          <cell r="M48">
            <v>42064</v>
          </cell>
          <cell r="N48">
            <v>43160</v>
          </cell>
          <cell r="O48">
            <v>40036</v>
          </cell>
          <cell r="P48">
            <v>0</v>
          </cell>
          <cell r="Q48">
            <v>1366023182</v>
          </cell>
          <cell r="R48" t="str">
            <v>Club de Deportes Recreativos y Social Senior Tarapaca</v>
          </cell>
          <cell r="S48" t="str">
            <v>BANCO ESTADO DE CHILE</v>
          </cell>
          <cell r="T48" t="str">
            <v>CUENTA DE AHORROS</v>
          </cell>
          <cell r="U48">
            <v>0</v>
          </cell>
          <cell r="V48" t="str">
            <v>Raul Fernando Quinteros Mattey</v>
          </cell>
          <cell r="W48" t="str">
            <v>6.125.578-8</v>
          </cell>
          <cell r="X48" t="str">
            <v>Tres Marias N 2964 Av. Pampa del Tamarugal IQQ.</v>
          </cell>
          <cell r="Y48">
            <v>572445528</v>
          </cell>
          <cell r="Z48">
            <v>975212947</v>
          </cell>
          <cell r="AA48" t="str">
            <v>fernando.qm@hotmail.es</v>
          </cell>
          <cell r="AB48">
            <v>0</v>
          </cell>
          <cell r="AC48" t="str">
            <v>Ver Archivo</v>
          </cell>
          <cell r="AD48" t="str">
            <v>Ver Archivo</v>
          </cell>
          <cell r="AE48" t="str">
            <v>Ver Archivo</v>
          </cell>
          <cell r="AF48" t="str">
            <v>Ver Archivo</v>
          </cell>
          <cell r="AG48" t="str">
            <v>Ver Archivo</v>
          </cell>
        </row>
        <row r="49">
          <cell r="B49" t="str">
            <v>65.020.660-6</v>
          </cell>
          <cell r="C49" t="str">
            <v>Validada</v>
          </cell>
          <cell r="D49">
            <v>42801.404097222221</v>
          </cell>
          <cell r="E49">
            <v>0</v>
          </cell>
          <cell r="F49" t="str">
            <v>Centro Cultural de Proyeccion Folklorica Vicente Hurtado</v>
          </cell>
          <cell r="G49" t="str">
            <v>Noveno oriente 367</v>
          </cell>
          <cell r="H49" t="str">
            <v>Iquique</v>
          </cell>
          <cell r="I49" t="str">
            <v>Iquique</v>
          </cell>
          <cell r="J49">
            <v>2422463</v>
          </cell>
          <cell r="K49">
            <v>83379604</v>
          </cell>
          <cell r="L49" t="str">
            <v>conjunto.folk.vicente.hurtado@gmail.com</v>
          </cell>
          <cell r="M49">
            <v>42405</v>
          </cell>
          <cell r="N49">
            <v>43501</v>
          </cell>
          <cell r="O49">
            <v>36328</v>
          </cell>
          <cell r="P49">
            <v>0</v>
          </cell>
          <cell r="Q49">
            <v>13657067</v>
          </cell>
          <cell r="R49" t="str">
            <v>Centro Cultural de Proyeccion Folklorica Vicente Hurtado</v>
          </cell>
          <cell r="S49" t="str">
            <v>BANCO ESTADO DE CHILE</v>
          </cell>
          <cell r="T49" t="str">
            <v>CUENTA DE AHORROS</v>
          </cell>
          <cell r="U49">
            <v>0</v>
          </cell>
          <cell r="V49" t="str">
            <v>LUIS ALEJANDRO HURTADO SEPÃšLVEDA</v>
          </cell>
          <cell r="W49" t="str">
            <v>8.264.145-9</v>
          </cell>
          <cell r="X49" t="str">
            <v>Noveno oriente 367</v>
          </cell>
          <cell r="Y49">
            <v>2422463</v>
          </cell>
          <cell r="Z49">
            <v>83379604</v>
          </cell>
          <cell r="AA49" t="str">
            <v>conjunto.folk.vicente.hurtado@gmail.com</v>
          </cell>
          <cell r="AB49">
            <v>0</v>
          </cell>
          <cell r="AC49" t="str">
            <v>Ver Archivo</v>
          </cell>
          <cell r="AD49" t="str">
            <v>Ver Archivo</v>
          </cell>
          <cell r="AE49" t="str">
            <v>Ver Archivo</v>
          </cell>
          <cell r="AF49" t="str">
            <v>Ver Archivo</v>
          </cell>
          <cell r="AG49" t="str">
            <v>Ver Archivo</v>
          </cell>
        </row>
        <row r="50">
          <cell r="B50" t="str">
            <v>65.059.492-4</v>
          </cell>
          <cell r="C50" t="str">
            <v>Grabado</v>
          </cell>
          <cell r="D50">
            <v>42741.393958333334</v>
          </cell>
          <cell r="E50">
            <v>0</v>
          </cell>
          <cell r="F50" t="str">
            <v>Club Deportivo Dragones Rugby Club</v>
          </cell>
          <cell r="G50" t="str">
            <v>Pedro Gamboni #2147 depto 1304</v>
          </cell>
          <cell r="H50" t="str">
            <v>Iquique</v>
          </cell>
          <cell r="I50" t="str">
            <v>Iquique</v>
          </cell>
          <cell r="J50">
            <v>572766258</v>
          </cell>
          <cell r="K50">
            <v>973990299</v>
          </cell>
          <cell r="L50" t="str">
            <v>dragonesrugbyclub@gmail.com</v>
          </cell>
          <cell r="M50">
            <v>42569</v>
          </cell>
          <cell r="N50">
            <v>42569</v>
          </cell>
          <cell r="O50">
            <v>38712</v>
          </cell>
          <cell r="P50">
            <v>0</v>
          </cell>
          <cell r="Q50">
            <v>1371310718</v>
          </cell>
          <cell r="R50" t="str">
            <v>Alan Gonzalo Villarroel Guzmán</v>
          </cell>
          <cell r="S50" t="str">
            <v>BANCO ESTADO DE CHILE</v>
          </cell>
          <cell r="T50" t="str">
            <v>CHEQUERA ELECTRONICA/ CUENTA VISTA</v>
          </cell>
          <cell r="U50">
            <v>0</v>
          </cell>
          <cell r="V50" t="str">
            <v>Alan Gonzalo VIllarroel Guzmán</v>
          </cell>
          <cell r="W50" t="str">
            <v>18.262.301-6</v>
          </cell>
          <cell r="X50" t="str">
            <v>Pedro Gamboni #2147 depto 1304</v>
          </cell>
          <cell r="Y50">
            <v>522766258</v>
          </cell>
          <cell r="Z50">
            <v>973990299</v>
          </cell>
          <cell r="AA50" t="str">
            <v>alanburzok@gmail.com</v>
          </cell>
          <cell r="AB50">
            <v>0</v>
          </cell>
          <cell r="AC50" t="str">
            <v>Ver Archivo</v>
          </cell>
          <cell r="AD50" t="str">
            <v>Ver Archivo</v>
          </cell>
          <cell r="AE50" t="str">
            <v>Ver Archivo</v>
          </cell>
          <cell r="AF50" t="str">
            <v>Ver Archivo</v>
          </cell>
          <cell r="AG50" t="str">
            <v>Ver Archivo</v>
          </cell>
        </row>
        <row r="51">
          <cell r="B51" t="str">
            <v>53.322.380-K</v>
          </cell>
          <cell r="C51" t="str">
            <v>Validada</v>
          </cell>
          <cell r="D51">
            <v>42846.368680555555</v>
          </cell>
          <cell r="E51">
            <v>0</v>
          </cell>
          <cell r="F51" t="str">
            <v>Centro cultural y social ballet folclorico de Iquique Pachamama Arapu</v>
          </cell>
          <cell r="G51" t="str">
            <v>serrano 2050 departamento 1004</v>
          </cell>
          <cell r="H51" t="str">
            <v>Iquique</v>
          </cell>
          <cell r="I51" t="str">
            <v>Iquique</v>
          </cell>
          <cell r="J51">
            <v>572422640</v>
          </cell>
          <cell r="K51">
            <v>986466214</v>
          </cell>
          <cell r="L51" t="str">
            <v>hector.proboste26@gmail.com</v>
          </cell>
          <cell r="M51">
            <v>42387</v>
          </cell>
          <cell r="N51">
            <v>43483</v>
          </cell>
          <cell r="O51">
            <v>41788</v>
          </cell>
          <cell r="P51">
            <v>0</v>
          </cell>
          <cell r="Q51">
            <v>16057674</v>
          </cell>
          <cell r="R51" t="str">
            <v>hector proboste</v>
          </cell>
          <cell r="S51" t="str">
            <v>BANCO ESTADO DE CHILE</v>
          </cell>
          <cell r="T51" t="str">
            <v>CHEQUERA ELECTRONICA/ CUENTA VISTA</v>
          </cell>
          <cell r="U51">
            <v>0</v>
          </cell>
          <cell r="V51" t="str">
            <v>hector rafael proboste manzano</v>
          </cell>
          <cell r="W51" t="str">
            <v>16.057.674-k</v>
          </cell>
          <cell r="X51" t="str">
            <v>serrano 2050 departamento 1004</v>
          </cell>
          <cell r="Y51">
            <v>257422640</v>
          </cell>
          <cell r="Z51">
            <v>986466214</v>
          </cell>
          <cell r="AA51" t="str">
            <v>hector.proboste26@gmail.com</v>
          </cell>
          <cell r="AB51">
            <v>0</v>
          </cell>
          <cell r="AC51" t="str">
            <v>Ver Archivo</v>
          </cell>
          <cell r="AD51" t="str">
            <v>Ver Archivo</v>
          </cell>
          <cell r="AE51" t="str">
            <v>Ver Archivo</v>
          </cell>
          <cell r="AF51" t="str">
            <v>Ver Archivo</v>
          </cell>
          <cell r="AG51" t="str">
            <v>Ver Archivo</v>
          </cell>
        </row>
        <row r="52">
          <cell r="B52" t="str">
            <v>65.045.221-6</v>
          </cell>
          <cell r="C52" t="str">
            <v>Grabado</v>
          </cell>
          <cell r="D52">
            <v>42741.394155092596</v>
          </cell>
          <cell r="E52">
            <v>0</v>
          </cell>
          <cell r="F52" t="str">
            <v>JUNTA DE VECINOS N55 DUNAS III</v>
          </cell>
          <cell r="G52" t="str">
            <v>TAMARUGAL 3238-A</v>
          </cell>
          <cell r="H52" t="str">
            <v>Iquique</v>
          </cell>
          <cell r="I52" t="str">
            <v>Iquique</v>
          </cell>
          <cell r="J52">
            <v>83934978</v>
          </cell>
          <cell r="K52">
            <v>983934978</v>
          </cell>
          <cell r="L52" t="str">
            <v>juntavecinal55@hotmail.com</v>
          </cell>
          <cell r="M52">
            <v>41706</v>
          </cell>
          <cell r="N52">
            <v>42802</v>
          </cell>
          <cell r="O52">
            <v>33092</v>
          </cell>
          <cell r="P52">
            <v>0</v>
          </cell>
          <cell r="Q52">
            <v>1366142769</v>
          </cell>
          <cell r="R52" t="str">
            <v>JUNTA DE VECINOS DUNAS III</v>
          </cell>
          <cell r="S52" t="str">
            <v>BANCO ESTADO DE CHILE</v>
          </cell>
          <cell r="T52" t="str">
            <v>CUENTA DE AHORROS</v>
          </cell>
          <cell r="U52">
            <v>0</v>
          </cell>
          <cell r="V52" t="str">
            <v>YASNA ADELA ESCOBAR BARRAZA</v>
          </cell>
          <cell r="W52" t="str">
            <v>13.646.264-4</v>
          </cell>
          <cell r="X52" t="str">
            <v>TAMARUGAL 3238-A</v>
          </cell>
          <cell r="Y52">
            <v>83934978</v>
          </cell>
          <cell r="Z52">
            <v>83934978</v>
          </cell>
          <cell r="AA52" t="str">
            <v>iolska@hotmail.com</v>
          </cell>
          <cell r="AB52">
            <v>0</v>
          </cell>
          <cell r="AC52" t="str">
            <v>Ver Archivo</v>
          </cell>
          <cell r="AD52" t="str">
            <v>Ver Archivo</v>
          </cell>
          <cell r="AE52" t="str">
            <v>Ver Archivo</v>
          </cell>
          <cell r="AF52" t="str">
            <v>Ver Archivo</v>
          </cell>
          <cell r="AG52" t="str">
            <v>Ver Archivo</v>
          </cell>
        </row>
        <row r="53">
          <cell r="B53" t="str">
            <v>65.032.513-3</v>
          </cell>
          <cell r="C53" t="str">
            <v>Grabado</v>
          </cell>
          <cell r="D53">
            <v>42741.394224537034</v>
          </cell>
          <cell r="E53">
            <v>0</v>
          </cell>
          <cell r="F53" t="str">
            <v>CLUB DEPORTIVO FENIX IQUIQUE</v>
          </cell>
          <cell r="G53" t="str">
            <v>18 DE SEPTIEMBRE 829</v>
          </cell>
          <cell r="H53" t="str">
            <v>Iquique</v>
          </cell>
          <cell r="I53" t="str">
            <v>Iquique</v>
          </cell>
          <cell r="J53">
            <v>572313069</v>
          </cell>
          <cell r="K53">
            <v>998883883</v>
          </cell>
          <cell r="L53" t="str">
            <v>secretariaclubfenix@gmail.com</v>
          </cell>
          <cell r="M53">
            <v>41920</v>
          </cell>
          <cell r="N53">
            <v>43381</v>
          </cell>
          <cell r="O53">
            <v>38461</v>
          </cell>
          <cell r="P53">
            <v>0</v>
          </cell>
          <cell r="Q53">
            <v>1260401714</v>
          </cell>
          <cell r="R53" t="str">
            <v>CLUB DEPORTIVO FENIX IQUIQUE</v>
          </cell>
          <cell r="S53" t="str">
            <v>BANCO ESTADO DE CHILE</v>
          </cell>
          <cell r="T53" t="str">
            <v>CUENTA DE AHORROS</v>
          </cell>
          <cell r="U53">
            <v>0</v>
          </cell>
          <cell r="V53" t="str">
            <v>VICTORIA FERNANDA URREA AGUILERA</v>
          </cell>
          <cell r="W53" t="str">
            <v>12.861.718-3</v>
          </cell>
          <cell r="X53" t="str">
            <v>18 DE SEPTIEMBRE 829</v>
          </cell>
          <cell r="Y53">
            <v>572313069</v>
          </cell>
          <cell r="Z53">
            <v>98883883</v>
          </cell>
          <cell r="AA53" t="str">
            <v>vf_urrea10@hotmail.com</v>
          </cell>
          <cell r="AB53">
            <v>0</v>
          </cell>
          <cell r="AC53" t="str">
            <v>Ver Archivo</v>
          </cell>
          <cell r="AD53" t="str">
            <v>Ver Archivo</v>
          </cell>
          <cell r="AE53" t="str">
            <v>Ver Archivo</v>
          </cell>
          <cell r="AF53" t="str">
            <v>Ver Archivo</v>
          </cell>
          <cell r="AG53" t="str">
            <v>Ver Archivo</v>
          </cell>
        </row>
        <row r="54">
          <cell r="B54" t="str">
            <v>65.282.660-1</v>
          </cell>
          <cell r="C54" t="str">
            <v>Validada</v>
          </cell>
          <cell r="D54">
            <v>42829.665925925925</v>
          </cell>
          <cell r="E54">
            <v>0</v>
          </cell>
          <cell r="F54" t="str">
            <v>Club Deportivo Universidad Arturo Prat</v>
          </cell>
          <cell r="G54" t="str">
            <v>avenida arturo prat 2120</v>
          </cell>
          <cell r="H54" t="str">
            <v>Iquique</v>
          </cell>
          <cell r="I54" t="str">
            <v>Iquique</v>
          </cell>
          <cell r="J54">
            <v>2526609</v>
          </cell>
          <cell r="K54">
            <v>979791535</v>
          </cell>
          <cell r="L54" t="str">
            <v>coordinaciondeportes.unap@hotmail.com</v>
          </cell>
          <cell r="M54">
            <v>41468</v>
          </cell>
          <cell r="N54">
            <v>42564</v>
          </cell>
          <cell r="O54">
            <v>41643</v>
          </cell>
          <cell r="P54">
            <v>0</v>
          </cell>
          <cell r="Q54">
            <v>1365569467</v>
          </cell>
          <cell r="R54" t="str">
            <v>club deportivo y social universidad arturo prat iquique</v>
          </cell>
          <cell r="S54" t="str">
            <v>BANCO ESTADO DE CHILE</v>
          </cell>
          <cell r="T54" t="str">
            <v>CUENTA DE AHORROS</v>
          </cell>
          <cell r="U54">
            <v>0</v>
          </cell>
          <cell r="V54" t="str">
            <v>Felipe Rigoberto Patiño Saldaña</v>
          </cell>
          <cell r="W54" t="str">
            <v>15.690.927-0</v>
          </cell>
          <cell r="X54" t="str">
            <v>toronto</v>
          </cell>
          <cell r="Y54">
            <v>2526609</v>
          </cell>
          <cell r="Z54">
            <v>979791535</v>
          </cell>
          <cell r="AA54" t="str">
            <v>coordinaciondeportes.unap@hotmail.com</v>
          </cell>
          <cell r="AB54">
            <v>0</v>
          </cell>
          <cell r="AC54" t="str">
            <v>Ver Archivo</v>
          </cell>
          <cell r="AD54" t="str">
            <v>Ver Archivo</v>
          </cell>
          <cell r="AE54" t="str">
            <v>Ver Archivo</v>
          </cell>
          <cell r="AF54" t="str">
            <v>Ver Archivo</v>
          </cell>
          <cell r="AG54" t="str">
            <v>Ver Archivo</v>
          </cell>
        </row>
        <row r="55">
          <cell r="B55" t="str">
            <v>65.128.538-0</v>
          </cell>
          <cell r="C55" t="str">
            <v>Validada</v>
          </cell>
          <cell r="D55">
            <v>42838.713495370372</v>
          </cell>
          <cell r="E55">
            <v>0</v>
          </cell>
          <cell r="F55" t="str">
            <v>centro social cultural Zambo niño jesus</v>
          </cell>
          <cell r="G55" t="str">
            <v>calle suecia, sitio 4, manzana 46</v>
          </cell>
          <cell r="H55" t="str">
            <v>Iquique</v>
          </cell>
          <cell r="I55" t="str">
            <v>Alto Hospicio</v>
          </cell>
          <cell r="J55">
            <v>91641463</v>
          </cell>
          <cell r="K55">
            <v>91641463</v>
          </cell>
          <cell r="L55" t="str">
            <v>centrosocial.ninojesus@hotmail.com</v>
          </cell>
          <cell r="M55">
            <v>42680</v>
          </cell>
          <cell r="N55">
            <v>43775</v>
          </cell>
          <cell r="O55">
            <v>41424</v>
          </cell>
          <cell r="P55">
            <v>0</v>
          </cell>
          <cell r="Q55">
            <v>1870572316</v>
          </cell>
          <cell r="R55" t="str">
            <v>centro social cultural Zambos nino jesus</v>
          </cell>
          <cell r="S55" t="str">
            <v>BANCO ESTADO DE CHILE</v>
          </cell>
          <cell r="T55" t="str">
            <v>CHEQUERA ELECTRONICA/ CUENTA VISTA</v>
          </cell>
          <cell r="U55">
            <v>0</v>
          </cell>
          <cell r="V55" t="str">
            <v>jhoana angela villalobos guillen</v>
          </cell>
          <cell r="W55" t="str">
            <v>12.610.800-1</v>
          </cell>
          <cell r="X55" t="str">
            <v>suecia c/ españa sitio 5 alto hospicio</v>
          </cell>
          <cell r="Y55">
            <v>91641463</v>
          </cell>
          <cell r="Z55">
            <v>91641463</v>
          </cell>
          <cell r="AA55" t="str">
            <v>centrosocial.ninojesus@hotmail.com</v>
          </cell>
          <cell r="AB55">
            <v>0</v>
          </cell>
          <cell r="AC55" t="str">
            <v>Ver Archivo</v>
          </cell>
          <cell r="AD55" t="str">
            <v>Ver Archivo</v>
          </cell>
          <cell r="AE55" t="str">
            <v>Ver Archivo</v>
          </cell>
          <cell r="AF55" t="str">
            <v>Ver Archivo</v>
          </cell>
          <cell r="AG55" t="str">
            <v>Ver Archivo</v>
          </cell>
        </row>
        <row r="56">
          <cell r="B56" t="str">
            <v>65.027.835-6</v>
          </cell>
          <cell r="C56" t="str">
            <v>Validada</v>
          </cell>
          <cell r="D56">
            <v>42774.387303240743</v>
          </cell>
          <cell r="E56">
            <v>0</v>
          </cell>
          <cell r="F56" t="str">
            <v>CLUB DEPORTIVO BUSHIDO IQUIQUE</v>
          </cell>
          <cell r="G56" t="str">
            <v>PASAJE ALESSANDRI 2497</v>
          </cell>
          <cell r="H56" t="str">
            <v>Iquique</v>
          </cell>
          <cell r="I56" t="str">
            <v>Iquique</v>
          </cell>
          <cell r="J56">
            <v>572317229</v>
          </cell>
          <cell r="K56">
            <v>95459747</v>
          </cell>
          <cell r="L56" t="str">
            <v>bushido.iquique@gmail.com</v>
          </cell>
          <cell r="M56">
            <v>42395</v>
          </cell>
          <cell r="N56">
            <v>42821</v>
          </cell>
          <cell r="O56">
            <v>38457</v>
          </cell>
          <cell r="P56">
            <v>0</v>
          </cell>
          <cell r="Q56">
            <v>1366093083</v>
          </cell>
          <cell r="R56" t="str">
            <v>CLUB DEPORTIVO BUSHIDO IQUIQUE</v>
          </cell>
          <cell r="S56" t="str">
            <v>BANCO ESTADO DE CHILE</v>
          </cell>
          <cell r="T56" t="str">
            <v>CUENTA DE AHORROS</v>
          </cell>
          <cell r="U56">
            <v>0</v>
          </cell>
          <cell r="V56" t="str">
            <v>IVONNE MERCEDES SANTOS VILLALOBOS</v>
          </cell>
          <cell r="W56" t="str">
            <v>9.893.031-0</v>
          </cell>
          <cell r="X56" t="str">
            <v>PASAJE ESPAÑA 2256</v>
          </cell>
          <cell r="Y56">
            <v>572541133</v>
          </cell>
          <cell r="Z56">
            <v>979079403</v>
          </cell>
          <cell r="AA56" t="str">
            <v>ivonne.santos249@gmail.com</v>
          </cell>
          <cell r="AB56">
            <v>0</v>
          </cell>
          <cell r="AC56" t="str">
            <v>Ver Archivo</v>
          </cell>
          <cell r="AD56" t="str">
            <v>Ver Archivo</v>
          </cell>
          <cell r="AE56" t="str">
            <v>Ver Archivo</v>
          </cell>
          <cell r="AF56" t="str">
            <v>Ver Archivo</v>
          </cell>
          <cell r="AG56" t="str">
            <v>Ver Archivo</v>
          </cell>
        </row>
        <row r="57">
          <cell r="B57" t="str">
            <v>65.063.784-4</v>
          </cell>
          <cell r="C57" t="str">
            <v>Validada</v>
          </cell>
          <cell r="D57">
            <v>42774.389247685183</v>
          </cell>
          <cell r="E57">
            <v>0</v>
          </cell>
          <cell r="F57" t="str">
            <v>CLUB DEPORTIVO DE KARATE BUSHIDO NOTE</v>
          </cell>
          <cell r="G57" t="str">
            <v>PASAJE ALESSANDRI 2497</v>
          </cell>
          <cell r="H57" t="str">
            <v>Iquique</v>
          </cell>
          <cell r="I57" t="str">
            <v>Iquique</v>
          </cell>
          <cell r="J57">
            <v>572317229</v>
          </cell>
          <cell r="K57">
            <v>95459747</v>
          </cell>
          <cell r="L57" t="str">
            <v>note.iquique@gmail.com</v>
          </cell>
          <cell r="M57">
            <v>42087</v>
          </cell>
          <cell r="N57">
            <v>43548</v>
          </cell>
          <cell r="O57">
            <v>39531</v>
          </cell>
          <cell r="P57">
            <v>0</v>
          </cell>
          <cell r="Q57">
            <v>1371233632</v>
          </cell>
          <cell r="R57" t="str">
            <v>CLUB DEPORTIVO DE KARATE BUSHIDO NOTE</v>
          </cell>
          <cell r="S57" t="str">
            <v>BANCO ESTADO DE CHILE</v>
          </cell>
          <cell r="T57" t="str">
            <v>CHEQUERA ELECTRONICA/ CUENTA VISTA</v>
          </cell>
          <cell r="U57">
            <v>0</v>
          </cell>
          <cell r="V57" t="str">
            <v>XIMENA PATRICIA AGUILA HERnandez</v>
          </cell>
          <cell r="W57" t="str">
            <v>8.708.856-1</v>
          </cell>
          <cell r="X57" t="str">
            <v>playa quinteros 3643</v>
          </cell>
          <cell r="Y57">
            <v>572541132</v>
          </cell>
          <cell r="Z57">
            <v>90892198</v>
          </cell>
          <cell r="AA57" t="str">
            <v>xime30_6@hotmail.com</v>
          </cell>
          <cell r="AB57">
            <v>0</v>
          </cell>
          <cell r="AC57" t="str">
            <v>Ver Archivo</v>
          </cell>
          <cell r="AD57" t="str">
            <v>Ver Archivo</v>
          </cell>
          <cell r="AE57" t="str">
            <v>Ver Archivo</v>
          </cell>
          <cell r="AF57" t="str">
            <v>Ver Archivo</v>
          </cell>
          <cell r="AG57" t="str">
            <v>Ver Archivo</v>
          </cell>
        </row>
        <row r="58">
          <cell r="B58" t="str">
            <v>65.176.160-3</v>
          </cell>
          <cell r="C58" t="str">
            <v>Validada</v>
          </cell>
          <cell r="D58">
            <v>42870.442245370374</v>
          </cell>
          <cell r="E58">
            <v>0</v>
          </cell>
          <cell r="F58" t="str">
            <v>Comunidad Indi­gena Aymara Limaxiña</v>
          </cell>
          <cell r="G58" t="str">
            <v>Pueblo de Limaxiña S/N</v>
          </cell>
          <cell r="H58" t="str">
            <v>Tamarugal</v>
          </cell>
          <cell r="I58" t="str">
            <v>Huara</v>
          </cell>
          <cell r="J58">
            <v>0</v>
          </cell>
          <cell r="K58">
            <v>987328407</v>
          </cell>
          <cell r="L58" t="str">
            <v>comunidaddelimaxina@gmail.com</v>
          </cell>
          <cell r="M58">
            <v>42242</v>
          </cell>
          <cell r="N58">
            <v>42973</v>
          </cell>
          <cell r="O58">
            <v>36662</v>
          </cell>
          <cell r="P58">
            <v>0</v>
          </cell>
          <cell r="Q58">
            <v>1365496184</v>
          </cell>
          <cell r="R58" t="str">
            <v>COMUNIDAD INDIGENA AYMARA LIMAXINA</v>
          </cell>
          <cell r="S58" t="str">
            <v>BANCO ESTADO DE CHILE</v>
          </cell>
          <cell r="T58" t="str">
            <v>CUENTA DE AHORROS</v>
          </cell>
          <cell r="U58">
            <v>0</v>
          </cell>
          <cell r="V58" t="str">
            <v>Wilfredo Luis Taucare Quilagayza</v>
          </cell>
          <cell r="W58" t="str">
            <v>8.521.236-2</v>
          </cell>
          <cell r="X58" t="str">
            <v>Hernan Fuenzalida N 2281. Iquique.</v>
          </cell>
          <cell r="Y58">
            <v>0</v>
          </cell>
          <cell r="Z58">
            <v>987328407</v>
          </cell>
          <cell r="AA58" t="str">
            <v>limaxina@gmail.com</v>
          </cell>
          <cell r="AB58">
            <v>0</v>
          </cell>
          <cell r="AC58" t="str">
            <v>Ver Archivo</v>
          </cell>
          <cell r="AD58" t="str">
            <v>Ver Archivo</v>
          </cell>
          <cell r="AE58" t="str">
            <v>Ver Archivo</v>
          </cell>
          <cell r="AF58" t="str">
            <v>Ver Archivo</v>
          </cell>
          <cell r="AG58" t="str">
            <v>Ver Archivo</v>
          </cell>
        </row>
        <row r="59">
          <cell r="B59" t="str">
            <v>65.559.390-K</v>
          </cell>
          <cell r="C59" t="str">
            <v>Validada</v>
          </cell>
          <cell r="D59">
            <v>42775.567847222221</v>
          </cell>
          <cell r="E59">
            <v>0</v>
          </cell>
          <cell r="F59" t="str">
            <v>Centro de Madres Pueblo Nuevo</v>
          </cell>
          <cell r="G59" t="str">
            <v>sargento aldea 1987</v>
          </cell>
          <cell r="H59" t="str">
            <v>Iquique</v>
          </cell>
          <cell r="I59" t="str">
            <v>Iquique</v>
          </cell>
          <cell r="J59">
            <v>572316114</v>
          </cell>
          <cell r="K59">
            <v>962382508</v>
          </cell>
          <cell r="L59" t="str">
            <v>centromadrespueblonuevo@gmail.com</v>
          </cell>
          <cell r="M59">
            <v>41778</v>
          </cell>
          <cell r="N59">
            <v>42874</v>
          </cell>
          <cell r="O59">
            <v>20528</v>
          </cell>
          <cell r="P59">
            <v>0</v>
          </cell>
          <cell r="Q59">
            <v>1365890222</v>
          </cell>
          <cell r="R59" t="str">
            <v>centro de madres pueblo nuevo</v>
          </cell>
          <cell r="S59" t="str">
            <v>BANCO ESTADO DE CHILE</v>
          </cell>
          <cell r="T59" t="str">
            <v>CUENTA DE AHORROS</v>
          </cell>
          <cell r="U59">
            <v>0</v>
          </cell>
          <cell r="V59" t="str">
            <v>virginia del carmen davalos pomareda</v>
          </cell>
          <cell r="W59" t="str">
            <v>7.243.005-0</v>
          </cell>
          <cell r="X59" t="str">
            <v>almirante latorre 1890</v>
          </cell>
          <cell r="Y59">
            <v>572316114</v>
          </cell>
          <cell r="Z59">
            <v>962382508</v>
          </cell>
          <cell r="AA59" t="str">
            <v>virginiadavalos015@gmail.com</v>
          </cell>
          <cell r="AB59">
            <v>0</v>
          </cell>
          <cell r="AC59" t="str">
            <v>Ver Archivo</v>
          </cell>
          <cell r="AD59" t="str">
            <v>Ver Archivo</v>
          </cell>
          <cell r="AE59" t="str">
            <v>Ver Archivo</v>
          </cell>
          <cell r="AF59" t="str">
            <v>Ver Archivo</v>
          </cell>
          <cell r="AG59" t="str">
            <v>Ver Archivo</v>
          </cell>
        </row>
        <row r="60">
          <cell r="B60" t="str">
            <v>65.682.460-3</v>
          </cell>
          <cell r="C60" t="str">
            <v>Validada</v>
          </cell>
          <cell r="D60">
            <v>42842.382326388892</v>
          </cell>
          <cell r="E60">
            <v>0</v>
          </cell>
          <cell r="F60" t="str">
            <v>agrupacion social deportiva y cultural en la cuerda</v>
          </cell>
          <cell r="G60" t="str">
            <v>calle laura vicuña 4041</v>
          </cell>
          <cell r="H60" t="str">
            <v>Iquique</v>
          </cell>
          <cell r="I60" t="str">
            <v>Alto Hospicio</v>
          </cell>
          <cell r="J60">
            <v>572540386</v>
          </cell>
          <cell r="K60">
            <v>79582902</v>
          </cell>
          <cell r="L60" t="str">
            <v>enlacuerda@gmail.com</v>
          </cell>
          <cell r="M60">
            <v>42612</v>
          </cell>
          <cell r="N60">
            <v>43707</v>
          </cell>
          <cell r="O60">
            <v>38811</v>
          </cell>
          <cell r="P60">
            <v>0</v>
          </cell>
          <cell r="Q60">
            <v>1860247298</v>
          </cell>
          <cell r="R60" t="str">
            <v>Agrupacion social, deportiva y cultural En la Cuerda</v>
          </cell>
          <cell r="S60" t="str">
            <v>BANCO ESTADO DE CHILE</v>
          </cell>
          <cell r="T60" t="str">
            <v>CUENTA DE AHORROS</v>
          </cell>
          <cell r="U60">
            <v>0</v>
          </cell>
          <cell r="V60" t="str">
            <v>Paola Elizabeth Toledo Rozas</v>
          </cell>
          <cell r="W60" t="str">
            <v>12.438.475-3</v>
          </cell>
          <cell r="X60" t="str">
            <v>Laura Vicuña 4041</v>
          </cell>
          <cell r="Y60">
            <v>572540386</v>
          </cell>
          <cell r="Z60">
            <v>99926469</v>
          </cell>
          <cell r="AA60" t="str">
            <v>pao1@live.cl</v>
          </cell>
          <cell r="AB60">
            <v>0</v>
          </cell>
          <cell r="AC60" t="str">
            <v>Ver Archivo</v>
          </cell>
          <cell r="AD60" t="str">
            <v>Ver Archivo</v>
          </cell>
          <cell r="AE60" t="str">
            <v>Ver Archivo</v>
          </cell>
          <cell r="AF60" t="str">
            <v>Ver Archivo</v>
          </cell>
          <cell r="AG60" t="str">
            <v>Ver Archivo</v>
          </cell>
        </row>
        <row r="61">
          <cell r="B61" t="str">
            <v>65.076.842-6</v>
          </cell>
          <cell r="C61" t="str">
            <v>Grabado</v>
          </cell>
          <cell r="D61">
            <v>42741.395057870373</v>
          </cell>
          <cell r="E61">
            <v>0</v>
          </cell>
          <cell r="F61" t="str">
            <v>club de taekwondo guerreros del dragon</v>
          </cell>
          <cell r="G61" t="str">
            <v>avenida playa chipana 2611</v>
          </cell>
          <cell r="H61" t="str">
            <v>Iquique</v>
          </cell>
          <cell r="I61" t="str">
            <v>Iquique</v>
          </cell>
          <cell r="J61">
            <v>572440617</v>
          </cell>
          <cell r="K61">
            <v>84910780</v>
          </cell>
          <cell r="L61" t="str">
            <v>ricardito.oyarzun@gmail.com</v>
          </cell>
          <cell r="M61">
            <v>41789</v>
          </cell>
          <cell r="N61">
            <v>42882</v>
          </cell>
          <cell r="O61">
            <v>41414</v>
          </cell>
          <cell r="P61">
            <v>0</v>
          </cell>
          <cell r="Q61">
            <v>1371212643</v>
          </cell>
          <cell r="R61" t="str">
            <v>club de taekwondo guerreros del dragon</v>
          </cell>
          <cell r="S61" t="str">
            <v>BANCO ESTADO DE CHILE</v>
          </cell>
          <cell r="T61" t="str">
            <v>CHEQUERA ELECTRONICA/ CUENTA VISTA</v>
          </cell>
          <cell r="U61">
            <v>0</v>
          </cell>
          <cell r="V61" t="str">
            <v>ricardo omar oyarzun aguirre</v>
          </cell>
          <cell r="W61" t="str">
            <v>8.911.061-0</v>
          </cell>
          <cell r="X61" t="str">
            <v>avenida playa chipana 2611, Iquique</v>
          </cell>
          <cell r="Y61">
            <v>572440617</v>
          </cell>
          <cell r="Z61">
            <v>84910780</v>
          </cell>
          <cell r="AA61" t="str">
            <v>ricardito.oyarzun@gmail.com</v>
          </cell>
          <cell r="AB61">
            <v>0</v>
          </cell>
          <cell r="AC61" t="str">
            <v>Ver Archivo</v>
          </cell>
          <cell r="AD61" t="str">
            <v>Ver Archivo</v>
          </cell>
          <cell r="AE61" t="str">
            <v>Ver Archivo</v>
          </cell>
          <cell r="AF61" t="str">
            <v>Ver Archivo</v>
          </cell>
          <cell r="AG61" t="str">
            <v>Ver Archivo</v>
          </cell>
        </row>
        <row r="62">
          <cell r="B62" t="str">
            <v>65.463.200-6</v>
          </cell>
          <cell r="C62" t="str">
            <v>Validada</v>
          </cell>
          <cell r="D62">
            <v>42877.638333333336</v>
          </cell>
          <cell r="E62">
            <v>0</v>
          </cell>
          <cell r="F62" t="str">
            <v>JUNTA VECINAL HUANTAJAYA I</v>
          </cell>
          <cell r="G62" t="str">
            <v>LAS PIZARRAS S/N</v>
          </cell>
          <cell r="H62" t="str">
            <v>Iquique</v>
          </cell>
          <cell r="I62" t="str">
            <v>Iquique</v>
          </cell>
          <cell r="J62">
            <v>572317462</v>
          </cell>
          <cell r="K62">
            <v>976842234</v>
          </cell>
          <cell r="L62" t="str">
            <v>HUANTAJAYAI@GMAIL.COM</v>
          </cell>
          <cell r="M62">
            <v>41980</v>
          </cell>
          <cell r="N62">
            <v>43076</v>
          </cell>
          <cell r="O62">
            <v>33028</v>
          </cell>
          <cell r="P62">
            <v>0</v>
          </cell>
          <cell r="Q62">
            <v>1365688768</v>
          </cell>
          <cell r="R62" t="str">
            <v>JUNTA DE VECINOS HUANTAJAYA I</v>
          </cell>
          <cell r="S62" t="str">
            <v>BANCO ESTADO DE CHILE</v>
          </cell>
          <cell r="T62" t="str">
            <v>CUENTA DE AHORROS</v>
          </cell>
          <cell r="U62">
            <v>0</v>
          </cell>
          <cell r="V62" t="str">
            <v>NANCY DEL CARMEN BRAVO MENA</v>
          </cell>
          <cell r="W62" t="str">
            <v>7.947565-3</v>
          </cell>
          <cell r="X62" t="str">
            <v>PASAJE SALADERO 3524</v>
          </cell>
          <cell r="Y62">
            <v>57237462</v>
          </cell>
          <cell r="Z62">
            <v>976842234</v>
          </cell>
          <cell r="AA62" t="str">
            <v>nancy_regia_59@hotmail.com</v>
          </cell>
          <cell r="AB62">
            <v>0</v>
          </cell>
          <cell r="AC62" t="str">
            <v>Ver Archivo</v>
          </cell>
          <cell r="AD62" t="str">
            <v>Ver Archivo</v>
          </cell>
          <cell r="AE62" t="str">
            <v>Ver Archivo</v>
          </cell>
          <cell r="AF62" t="str">
            <v>Ver Archivo</v>
          </cell>
          <cell r="AG62" t="str">
            <v>Ver Archivo</v>
          </cell>
        </row>
        <row r="63">
          <cell r="B63" t="str">
            <v>65.754.630-5</v>
          </cell>
          <cell r="C63" t="str">
            <v>Validada</v>
          </cell>
          <cell r="D63">
            <v>42774.392905092594</v>
          </cell>
          <cell r="E63">
            <v>0</v>
          </cell>
          <cell r="F63" t="str">
            <v>Centro Cultural y Social Estación Iquique</v>
          </cell>
          <cell r="G63" t="str">
            <v>genaro gallo 830</v>
          </cell>
          <cell r="H63" t="str">
            <v>Iquique</v>
          </cell>
          <cell r="I63" t="str">
            <v>Iquique</v>
          </cell>
          <cell r="J63">
            <v>572417886</v>
          </cell>
          <cell r="K63">
            <v>993187569</v>
          </cell>
          <cell r="L63" t="str">
            <v>c.cultural.estacioniquique@gmail.com</v>
          </cell>
          <cell r="M63">
            <v>41777</v>
          </cell>
          <cell r="N63">
            <v>42873</v>
          </cell>
          <cell r="O63">
            <v>38776</v>
          </cell>
          <cell r="P63">
            <v>0</v>
          </cell>
          <cell r="Q63">
            <v>1366071861</v>
          </cell>
          <cell r="R63" t="str">
            <v>centro social y cultural estacion iquique</v>
          </cell>
          <cell r="S63" t="str">
            <v>BANCO ESTADO DE CHILE</v>
          </cell>
          <cell r="T63" t="str">
            <v>CUENTA DE AHORROS</v>
          </cell>
          <cell r="U63">
            <v>0</v>
          </cell>
          <cell r="V63" t="str">
            <v>alberto enrique arevalo veloso</v>
          </cell>
          <cell r="W63" t="str">
            <v>6.040.053-9</v>
          </cell>
          <cell r="X63" t="str">
            <v>arturo perez canto 899</v>
          </cell>
          <cell r="Y63">
            <v>572417886</v>
          </cell>
          <cell r="Z63">
            <v>993187569</v>
          </cell>
          <cell r="AA63" t="str">
            <v>starevalo@yahoo.com.ar</v>
          </cell>
          <cell r="AB63">
            <v>0</v>
          </cell>
          <cell r="AC63" t="str">
            <v>Ver Archivo</v>
          </cell>
          <cell r="AD63" t="str">
            <v>Ver Archivo</v>
          </cell>
          <cell r="AE63" t="str">
            <v>Ver Archivo</v>
          </cell>
          <cell r="AF63" t="str">
            <v>Ver Archivo</v>
          </cell>
          <cell r="AG63" t="str">
            <v>Ver Archivo</v>
          </cell>
        </row>
        <row r="64">
          <cell r="B64" t="str">
            <v>65.943.420-2</v>
          </cell>
          <cell r="C64" t="str">
            <v>Validada</v>
          </cell>
          <cell r="D64">
            <v>42781.477025462962</v>
          </cell>
          <cell r="E64">
            <v>0</v>
          </cell>
          <cell r="F64" t="str">
            <v>Club Social y Deportivo Cavancha Seniors</v>
          </cell>
          <cell r="G64" t="str">
            <v>Pukara Turi 3668</v>
          </cell>
          <cell r="H64" t="str">
            <v>Iquique</v>
          </cell>
          <cell r="I64" t="str">
            <v>Iquique</v>
          </cell>
          <cell r="J64">
            <v>572443621</v>
          </cell>
          <cell r="K64">
            <v>974779895</v>
          </cell>
          <cell r="L64" t="str">
            <v>clubcavanchaseniors@hotmail.com</v>
          </cell>
          <cell r="M64">
            <v>41930</v>
          </cell>
          <cell r="N64">
            <v>43026</v>
          </cell>
          <cell r="O64">
            <v>39598</v>
          </cell>
          <cell r="P64">
            <v>0</v>
          </cell>
          <cell r="Q64">
            <v>1260341819</v>
          </cell>
          <cell r="R64" t="str">
            <v>Hugo Orlando Velasquez Cortes</v>
          </cell>
          <cell r="S64" t="str">
            <v>BANCO ESTADO DE CHILE</v>
          </cell>
          <cell r="T64" t="str">
            <v>CUENTA DE AHORROS</v>
          </cell>
          <cell r="U64">
            <v>0</v>
          </cell>
          <cell r="V64" t="str">
            <v>Hugo Orlando Velasquez Cortes</v>
          </cell>
          <cell r="W64" t="str">
            <v>8.578.667-9</v>
          </cell>
          <cell r="X64" t="str">
            <v>Pukara Turi 3668</v>
          </cell>
          <cell r="Y64">
            <v>572443621</v>
          </cell>
          <cell r="Z64">
            <v>974779895</v>
          </cell>
          <cell r="AA64" t="str">
            <v>clubcavanchaseniors@hotmail.com</v>
          </cell>
          <cell r="AB64">
            <v>0</v>
          </cell>
          <cell r="AC64" t="str">
            <v>Ver Archivo</v>
          </cell>
          <cell r="AD64" t="str">
            <v>Ver Archivo</v>
          </cell>
          <cell r="AE64" t="str">
            <v>Ver Archivo</v>
          </cell>
          <cell r="AF64" t="str">
            <v>Ver Archivo</v>
          </cell>
          <cell r="AG64" t="str">
            <v>Ver Archivo</v>
          </cell>
        </row>
        <row r="65">
          <cell r="B65" t="str">
            <v>65.499.310-6</v>
          </cell>
          <cell r="C65" t="str">
            <v>Validada</v>
          </cell>
          <cell r="D65">
            <v>42781.47996527778</v>
          </cell>
          <cell r="E65">
            <v>0</v>
          </cell>
          <cell r="F65" t="str">
            <v>Liga Deportiva Recreativa Adulto Mayor</v>
          </cell>
          <cell r="G65" t="str">
            <v>Libertad 975</v>
          </cell>
          <cell r="H65" t="str">
            <v>Iquique</v>
          </cell>
          <cell r="I65" t="str">
            <v>Iquique</v>
          </cell>
          <cell r="J65">
            <v>572314667</v>
          </cell>
          <cell r="K65">
            <v>977346614</v>
          </cell>
          <cell r="L65" t="str">
            <v>ligaadultomayor@hotmail.com</v>
          </cell>
          <cell r="M65">
            <v>41708</v>
          </cell>
          <cell r="N65">
            <v>42804</v>
          </cell>
          <cell r="O65">
            <v>37638</v>
          </cell>
          <cell r="P65">
            <v>0</v>
          </cell>
          <cell r="Q65">
            <v>1260387428</v>
          </cell>
          <cell r="R65" t="str">
            <v>Ramon Antonio Opazo Quiroz</v>
          </cell>
          <cell r="S65" t="str">
            <v>BANCO ESTADO DE CHILE</v>
          </cell>
          <cell r="T65" t="str">
            <v>CUENTA DE AHORROS</v>
          </cell>
          <cell r="U65">
            <v>0</v>
          </cell>
          <cell r="V65" t="str">
            <v>Ramon Antonio Opazo Quiroz</v>
          </cell>
          <cell r="W65" t="str">
            <v>3.247.881-9</v>
          </cell>
          <cell r="X65" t="str">
            <v>10 oriente 423</v>
          </cell>
          <cell r="Y65">
            <v>572314667</v>
          </cell>
          <cell r="Z65">
            <v>977346614</v>
          </cell>
          <cell r="AA65" t="str">
            <v>ligaadultomayor@hotmail.com</v>
          </cell>
          <cell r="AB65">
            <v>0</v>
          </cell>
          <cell r="AC65" t="str">
            <v>Ver Archivo</v>
          </cell>
          <cell r="AD65" t="str">
            <v>Ver Archivo</v>
          </cell>
          <cell r="AE65" t="str">
            <v>Ver Archivo</v>
          </cell>
          <cell r="AF65" t="str">
            <v>Ver Archivo</v>
          </cell>
          <cell r="AG65" t="str">
            <v>Ver Archivo</v>
          </cell>
        </row>
        <row r="66">
          <cell r="B66" t="str">
            <v>65.059.732-K</v>
          </cell>
          <cell r="C66" t="str">
            <v>Validada</v>
          </cell>
          <cell r="D66">
            <v>42838.383067129631</v>
          </cell>
          <cell r="E66">
            <v>0</v>
          </cell>
          <cell r="F66" t="str">
            <v>Club Deportivo Social y Cultural Leones de Tarapaca</v>
          </cell>
          <cell r="G66" t="str">
            <v>Ignacio Carrera Pinto # 2373</v>
          </cell>
          <cell r="H66" t="str">
            <v>Iquique</v>
          </cell>
          <cell r="I66" t="str">
            <v>Iquique</v>
          </cell>
          <cell r="J66">
            <v>0</v>
          </cell>
          <cell r="K66">
            <v>81746463</v>
          </cell>
          <cell r="L66" t="str">
            <v>leonesdetarapaca@gmail.com</v>
          </cell>
          <cell r="M66">
            <v>41255</v>
          </cell>
          <cell r="N66">
            <v>43958</v>
          </cell>
          <cell r="O66">
            <v>40857</v>
          </cell>
          <cell r="P66">
            <v>0</v>
          </cell>
          <cell r="Q66">
            <v>1366257809</v>
          </cell>
          <cell r="R66" t="str">
            <v>Marco Mora Jimienez</v>
          </cell>
          <cell r="S66" t="str">
            <v>BANCO ESTADO DE CHILE</v>
          </cell>
          <cell r="T66" t="str">
            <v>CUENTA DE AHORROS</v>
          </cell>
          <cell r="U66">
            <v>0</v>
          </cell>
          <cell r="V66" t="str">
            <v>Marco Fernando Mora Jimenez</v>
          </cell>
          <cell r="W66" t="str">
            <v>14.626.281-3</v>
          </cell>
          <cell r="X66" t="str">
            <v>Elias Laferte 1841</v>
          </cell>
          <cell r="Y66">
            <v>0</v>
          </cell>
          <cell r="Z66">
            <v>998355201</v>
          </cell>
          <cell r="AA66" t="str">
            <v>citius19@gmail.com</v>
          </cell>
          <cell r="AB66">
            <v>0</v>
          </cell>
          <cell r="AC66" t="str">
            <v>Ver Archivo</v>
          </cell>
          <cell r="AD66" t="str">
            <v>Ver Archivo</v>
          </cell>
          <cell r="AE66" t="str">
            <v>Ver Archivo</v>
          </cell>
          <cell r="AF66" t="str">
            <v>Ver Archivo</v>
          </cell>
          <cell r="AG66" t="str">
            <v>Ver Archivo</v>
          </cell>
        </row>
        <row r="67">
          <cell r="B67" t="str">
            <v>70.938.800-2</v>
          </cell>
          <cell r="C67" t="str">
            <v>Grabado</v>
          </cell>
          <cell r="D67">
            <v>42846.360023148147</v>
          </cell>
          <cell r="E67">
            <v>0</v>
          </cell>
          <cell r="F67" t="str">
            <v>Corporacion Municipal de Desarrollo Social de Iquique</v>
          </cell>
          <cell r="G67" t="str">
            <v>Serrano 134-4to piso</v>
          </cell>
          <cell r="H67" t="str">
            <v>Iquique</v>
          </cell>
          <cell r="I67" t="str">
            <v>Iquique</v>
          </cell>
          <cell r="J67">
            <v>572544654</v>
          </cell>
          <cell r="K67">
            <v>942551290</v>
          </cell>
          <cell r="L67" t="str">
            <v>damianernesto.lo@gmail.com</v>
          </cell>
          <cell r="M67">
            <v>41257</v>
          </cell>
          <cell r="N67">
            <v>42718</v>
          </cell>
          <cell r="O67">
            <v>30055</v>
          </cell>
          <cell r="P67">
            <v>0</v>
          </cell>
          <cell r="Q67">
            <v>5.0400300100126096E+16</v>
          </cell>
          <cell r="R67" t="str">
            <v>Corporacion Municipal de Desarrollo Social de Iquique</v>
          </cell>
          <cell r="S67" t="str">
            <v>BANCO DE CREDITO E INVERSIONES</v>
          </cell>
          <cell r="T67" t="str">
            <v>CUENTA CORRIENTE</v>
          </cell>
          <cell r="U67">
            <v>0</v>
          </cell>
          <cell r="V67" t="str">
            <v>JORGE ENRIQUE PANIAGUA SOLIS</v>
          </cell>
          <cell r="W67" t="str">
            <v>7.330.991-3</v>
          </cell>
          <cell r="X67" t="str">
            <v>Serrano 134-Piso 5-Torre este.</v>
          </cell>
          <cell r="Y67">
            <v>572544672</v>
          </cell>
          <cell r="Z67">
            <v>965667826</v>
          </cell>
          <cell r="AA67" t="str">
            <v>JORGEPANIAGUA@CORMUDESI.CL</v>
          </cell>
          <cell r="AB67">
            <v>0</v>
          </cell>
          <cell r="AC67" t="str">
            <v>Ver Archivo</v>
          </cell>
          <cell r="AD67" t="str">
            <v>Ver Archivo</v>
          </cell>
          <cell r="AE67" t="str">
            <v>Ver Archivo</v>
          </cell>
          <cell r="AF67" t="str">
            <v>Ver Archivo</v>
          </cell>
          <cell r="AG67" t="str">
            <v>Ver Archivo</v>
          </cell>
        </row>
        <row r="68">
          <cell r="B68" t="str">
            <v>65.114.776-K</v>
          </cell>
          <cell r="C68" t="str">
            <v>Grabado</v>
          </cell>
          <cell r="D68">
            <v>42450.014722222222</v>
          </cell>
          <cell r="E68">
            <v>0</v>
          </cell>
          <cell r="F68" t="str">
            <v>Entrenamiento Funcional</v>
          </cell>
          <cell r="G68" t="str">
            <v>Castro Ramos 2397</v>
          </cell>
          <cell r="H68" t="str">
            <v>Iquique</v>
          </cell>
          <cell r="I68" t="str">
            <v>Iquique</v>
          </cell>
          <cell r="J68">
            <v>0</v>
          </cell>
          <cell r="K68">
            <v>999115984</v>
          </cell>
          <cell r="L68" t="str">
            <v>nataliainfanteq@gmail.com</v>
          </cell>
          <cell r="M68">
            <v>41815</v>
          </cell>
          <cell r="N68" t="str">
            <v>0000-00-00</v>
          </cell>
          <cell r="O68">
            <v>41829</v>
          </cell>
          <cell r="P68">
            <v>0</v>
          </cell>
          <cell r="Q68">
            <v>0</v>
          </cell>
          <cell r="R68">
            <v>0</v>
          </cell>
          <cell r="S68">
            <v>0</v>
          </cell>
          <cell r="T68">
            <v>0</v>
          </cell>
          <cell r="U68">
            <v>0</v>
          </cell>
          <cell r="V68" t="str">
            <v>Natalia Ximena Infante Quezada</v>
          </cell>
          <cell r="W68" t="str">
            <v>17.096.667-8</v>
          </cell>
          <cell r="X68" t="str">
            <v>Pasaje Playa Quintero 3449</v>
          </cell>
          <cell r="Y68">
            <v>0</v>
          </cell>
          <cell r="Z68">
            <v>99115984</v>
          </cell>
          <cell r="AA68" t="str">
            <v>nataliainfanteq@gmail.com</v>
          </cell>
          <cell r="AB68">
            <v>0</v>
          </cell>
          <cell r="AC68" t="str">
            <v>Ver Archivo</v>
          </cell>
          <cell r="AD68" t="str">
            <v>Ver Archivo</v>
          </cell>
          <cell r="AE68" t="str">
            <v>Ver Archivo</v>
          </cell>
          <cell r="AF68" t="str">
            <v>Ver Archivo</v>
          </cell>
          <cell r="AG68" t="str">
            <v>Ver Archivo</v>
          </cell>
        </row>
        <row r="69">
          <cell r="B69" t="str">
            <v>65.835.460-4</v>
          </cell>
          <cell r="C69" t="str">
            <v>Grabado</v>
          </cell>
          <cell r="D69">
            <v>42824.401493055557</v>
          </cell>
          <cell r="E69">
            <v>0</v>
          </cell>
          <cell r="F69" t="str">
            <v>Club Deportivo Escolar Liceo Pablo Neruda Alto Hospicio</v>
          </cell>
          <cell r="G69" t="str">
            <v>Tiliviche #3300</v>
          </cell>
          <cell r="H69" t="str">
            <v>Iquique</v>
          </cell>
          <cell r="I69" t="str">
            <v>Alto Hospicio</v>
          </cell>
          <cell r="J69">
            <v>572493802</v>
          </cell>
          <cell r="K69">
            <v>998263697</v>
          </cell>
          <cell r="L69" t="str">
            <v>cdnerudah@gmail.com</v>
          </cell>
          <cell r="M69">
            <v>42149</v>
          </cell>
          <cell r="N69">
            <v>42880</v>
          </cell>
          <cell r="O69">
            <v>40465</v>
          </cell>
          <cell r="P69">
            <v>0</v>
          </cell>
          <cell r="Q69">
            <v>81860288016</v>
          </cell>
          <cell r="R69" t="str">
            <v>CLUB DEPORTIVO ESCOLAR LICEO PABLO NERUDA ALTO HOSPICIO</v>
          </cell>
          <cell r="S69" t="str">
            <v>BANCO ESTADO DE CHILE</v>
          </cell>
          <cell r="T69" t="str">
            <v>CUENTA DE AHORROS</v>
          </cell>
          <cell r="U69">
            <v>0</v>
          </cell>
          <cell r="V69" t="str">
            <v>Daniel Tomas Gomez Matus</v>
          </cell>
          <cell r="W69" t="str">
            <v>8.670.154-5</v>
          </cell>
          <cell r="X69" t="str">
            <v>Tiliviche #3300</v>
          </cell>
          <cell r="Y69">
            <v>572493802</v>
          </cell>
          <cell r="Z69">
            <v>998263697</v>
          </cell>
          <cell r="AA69" t="str">
            <v>hichmi@gmail.com</v>
          </cell>
          <cell r="AB69">
            <v>0</v>
          </cell>
          <cell r="AC69" t="str">
            <v>Ver Archivo</v>
          </cell>
          <cell r="AD69" t="str">
            <v>Ver Archivo</v>
          </cell>
          <cell r="AE69" t="str">
            <v>Ver Archivo</v>
          </cell>
          <cell r="AF69" t="str">
            <v>Ver Archivo</v>
          </cell>
          <cell r="AG69" t="str">
            <v>Ver Archivo</v>
          </cell>
        </row>
        <row r="70">
          <cell r="B70" t="str">
            <v>65.958.280-5</v>
          </cell>
          <cell r="C70" t="str">
            <v>Validada</v>
          </cell>
          <cell r="D70">
            <v>42853.409143518518</v>
          </cell>
          <cell r="E70">
            <v>0</v>
          </cell>
          <cell r="F70" t="str">
            <v>CLUB ADULTO MAYOR CARDIOVASCULAR DEL CENTRO DE SALUD CIRUJANO AGUIRRE</v>
          </cell>
          <cell r="G70" t="str">
            <v>Chintaguay S/N</v>
          </cell>
          <cell r="H70" t="str">
            <v>Iquique</v>
          </cell>
          <cell r="I70" t="str">
            <v>Iquique</v>
          </cell>
          <cell r="J70">
            <v>2339282</v>
          </cell>
          <cell r="K70">
            <v>76468249</v>
          </cell>
          <cell r="L70" t="str">
            <v>camcardiovascular@gmail.com</v>
          </cell>
          <cell r="M70">
            <v>41523</v>
          </cell>
          <cell r="N70">
            <v>42619</v>
          </cell>
          <cell r="O70">
            <v>39429</v>
          </cell>
          <cell r="P70">
            <v>0</v>
          </cell>
          <cell r="Q70">
            <v>1365994710</v>
          </cell>
          <cell r="R70" t="str">
            <v>INES ELIANA OLIVARES ALFARO</v>
          </cell>
          <cell r="S70" t="str">
            <v>BANCO ESTADO DE CHILE</v>
          </cell>
          <cell r="T70" t="str">
            <v>CUENTA DE AHORROS</v>
          </cell>
          <cell r="U70">
            <v>0</v>
          </cell>
          <cell r="V70" t="str">
            <v>INES ELIANA OLIVARES ALFARO</v>
          </cell>
          <cell r="W70" t="str">
            <v>4.956.770-7</v>
          </cell>
          <cell r="X70" t="str">
            <v>LINCOYAN 1828</v>
          </cell>
          <cell r="Y70">
            <v>2339282</v>
          </cell>
          <cell r="Z70">
            <v>76468249</v>
          </cell>
          <cell r="AA70" t="str">
            <v>camcardiovascular@gmail.com</v>
          </cell>
          <cell r="AB70">
            <v>0</v>
          </cell>
          <cell r="AC70" t="str">
            <v>Ver Archivo</v>
          </cell>
          <cell r="AD70" t="str">
            <v>Ver Archivo</v>
          </cell>
          <cell r="AE70" t="str">
            <v>Ver Archivo</v>
          </cell>
          <cell r="AF70" t="str">
            <v>Ver Archivo</v>
          </cell>
          <cell r="AG70" t="str">
            <v>Ver Archivo</v>
          </cell>
        </row>
        <row r="71">
          <cell r="B71" t="str">
            <v>65.102.030-1</v>
          </cell>
          <cell r="C71" t="str">
            <v>Validada</v>
          </cell>
          <cell r="D71">
            <v>42807.538402777776</v>
          </cell>
          <cell r="E71">
            <v>0</v>
          </cell>
          <cell r="F71" t="str">
            <v>Junta Vecinal Santa Cecilia</v>
          </cell>
          <cell r="G71" t="str">
            <v>Los Algarrobos 3994 Departamento 102</v>
          </cell>
          <cell r="H71" t="str">
            <v>Iquique</v>
          </cell>
          <cell r="I71" t="str">
            <v>Iquique</v>
          </cell>
          <cell r="J71">
            <v>572317949</v>
          </cell>
          <cell r="K71">
            <v>985804516</v>
          </cell>
          <cell r="L71" t="str">
            <v>jvsantacecilia@hotmail.com</v>
          </cell>
          <cell r="M71">
            <v>42512</v>
          </cell>
          <cell r="N71">
            <v>43607</v>
          </cell>
          <cell r="O71">
            <v>36104</v>
          </cell>
          <cell r="P71">
            <v>0</v>
          </cell>
          <cell r="Q71">
            <v>1460223527</v>
          </cell>
          <cell r="R71" t="str">
            <v>JUNTA VECINAL SANTA CECILIA</v>
          </cell>
          <cell r="S71" t="str">
            <v>BANCO ESTADO DE CHILE</v>
          </cell>
          <cell r="T71" t="str">
            <v>CUENTA DE AHORROS</v>
          </cell>
          <cell r="U71">
            <v>0</v>
          </cell>
          <cell r="V71" t="str">
            <v>JACQUELINE CHANTHAL DURANA ARREDONDO</v>
          </cell>
          <cell r="W71" t="str">
            <v>10.829.616-K</v>
          </cell>
          <cell r="X71" t="str">
            <v>LOS ALGARROBOS 3998 DEPTO. 401</v>
          </cell>
          <cell r="Y71">
            <v>572317949</v>
          </cell>
          <cell r="Z71">
            <v>985804516</v>
          </cell>
          <cell r="AA71" t="str">
            <v>yakita37@hotmail.com</v>
          </cell>
          <cell r="AB71">
            <v>0</v>
          </cell>
          <cell r="AC71" t="str">
            <v>Ver Archivo</v>
          </cell>
          <cell r="AD71" t="str">
            <v>Ver Archivo</v>
          </cell>
          <cell r="AE71" t="str">
            <v>Ver Archivo</v>
          </cell>
          <cell r="AF71" t="str">
            <v>Ver Archivo</v>
          </cell>
          <cell r="AG71" t="str">
            <v>Ver Archivo</v>
          </cell>
        </row>
        <row r="72">
          <cell r="B72" t="str">
            <v>75.959.140-2</v>
          </cell>
          <cell r="C72" t="str">
            <v>Grabado</v>
          </cell>
          <cell r="D72">
            <v>42741.395891203705</v>
          </cell>
          <cell r="E72">
            <v>0</v>
          </cell>
          <cell r="F72" t="str">
            <v>CLUB REHABILITADOR DE ALCOHOLICOS RENACER</v>
          </cell>
          <cell r="G72" t="str">
            <v>Patricio Lynch Nº 1416</v>
          </cell>
          <cell r="H72" t="str">
            <v>Iquique</v>
          </cell>
          <cell r="I72" t="str">
            <v>Iquique</v>
          </cell>
          <cell r="J72">
            <v>2763160</v>
          </cell>
          <cell r="K72">
            <v>977244347</v>
          </cell>
          <cell r="L72" t="str">
            <v>renacer.autoayuda@gmail.com</v>
          </cell>
          <cell r="M72">
            <v>42231</v>
          </cell>
          <cell r="N72">
            <v>43205</v>
          </cell>
          <cell r="O72">
            <v>32892</v>
          </cell>
          <cell r="P72">
            <v>0</v>
          </cell>
          <cell r="Q72">
            <v>1363450861</v>
          </cell>
          <cell r="R72" t="str">
            <v>RIGOBERTO JESUS RIVERA COLOMA</v>
          </cell>
          <cell r="S72" t="str">
            <v>BANCO ESTADO DE CHILE</v>
          </cell>
          <cell r="T72" t="str">
            <v>CUENTA DE AHORROS</v>
          </cell>
          <cell r="U72">
            <v>0</v>
          </cell>
          <cell r="V72" t="str">
            <v>RIGOBERTO JESUS RIVERA COLOMA</v>
          </cell>
          <cell r="W72" t="str">
            <v>4.207.195-1</v>
          </cell>
          <cell r="X72" t="str">
            <v>PATRICIO LYNCH 1416</v>
          </cell>
          <cell r="Y72">
            <v>0</v>
          </cell>
          <cell r="Z72">
            <v>977244347</v>
          </cell>
          <cell r="AA72" t="str">
            <v>clubrenacer@hotmail.com</v>
          </cell>
          <cell r="AB72">
            <v>0</v>
          </cell>
          <cell r="AC72" t="str">
            <v>Ver Archivo</v>
          </cell>
          <cell r="AD72" t="str">
            <v>Ver Archivo</v>
          </cell>
          <cell r="AE72" t="str">
            <v>Ver Archivo</v>
          </cell>
          <cell r="AF72" t="str">
            <v>Ver Archivo</v>
          </cell>
          <cell r="AG72" t="str">
            <v>Ver Archivo</v>
          </cell>
        </row>
        <row r="73">
          <cell r="B73" t="str">
            <v>69.266.010-2</v>
          </cell>
          <cell r="C73" t="str">
            <v>Validada</v>
          </cell>
          <cell r="D73">
            <v>42810.634166666663</v>
          </cell>
          <cell r="E73">
            <v>0</v>
          </cell>
          <cell r="F73" t="str">
            <v>Asociación de Municipios Rurales de Tarapacá y Arica-Parinacota</v>
          </cell>
          <cell r="G73" t="str">
            <v>Bulnes 517</v>
          </cell>
          <cell r="H73" t="str">
            <v>Iquique</v>
          </cell>
          <cell r="I73" t="str">
            <v>Iquique</v>
          </cell>
          <cell r="J73">
            <v>2417017</v>
          </cell>
          <cell r="K73">
            <v>963203476</v>
          </cell>
          <cell r="L73" t="str">
            <v>mramirez@amrurales.cl</v>
          </cell>
          <cell r="M73">
            <v>41299</v>
          </cell>
          <cell r="N73">
            <v>42760</v>
          </cell>
          <cell r="O73">
            <v>41239</v>
          </cell>
          <cell r="P73">
            <v>0</v>
          </cell>
          <cell r="Q73">
            <v>1300085730</v>
          </cell>
          <cell r="R73" t="str">
            <v>ASOCIACION DE MUNICIPIOS RURALES DE TARAPACA Y ARICA-PARINACOTA</v>
          </cell>
          <cell r="S73" t="str">
            <v>BANCO ESTADO DE CHILE</v>
          </cell>
          <cell r="T73" t="str">
            <v>CUENTA CORRIENTE</v>
          </cell>
          <cell r="U73">
            <v>0</v>
          </cell>
          <cell r="V73" t="str">
            <v>SIXTO CIRILO GARCIA CACERES</v>
          </cell>
          <cell r="W73" t="str">
            <v>8.229.314-0</v>
          </cell>
          <cell r="X73" t="str">
            <v>BULNES 517</v>
          </cell>
          <cell r="Y73">
            <v>2417017</v>
          </cell>
          <cell r="Z73">
            <v>991617076</v>
          </cell>
          <cell r="AA73" t="str">
            <v>mramirez@amrurales.cl</v>
          </cell>
          <cell r="AB73">
            <v>0</v>
          </cell>
          <cell r="AC73" t="str">
            <v>Ver Archivo</v>
          </cell>
          <cell r="AD73" t="str">
            <v>Ver Archivo</v>
          </cell>
          <cell r="AE73" t="str">
            <v>Ver Archivo</v>
          </cell>
          <cell r="AF73" t="str">
            <v>Ver Archivo</v>
          </cell>
          <cell r="AG73" t="str">
            <v>Ver Archivo</v>
          </cell>
        </row>
        <row r="74">
          <cell r="B74" t="str">
            <v>65.735.540-2</v>
          </cell>
          <cell r="C74" t="str">
            <v>Grabado</v>
          </cell>
          <cell r="D74">
            <v>42741.39607638889</v>
          </cell>
          <cell r="E74">
            <v>0</v>
          </cell>
          <cell r="F74" t="str">
            <v>CENTRO SOCIAL Y CULTURAL REGIONAL DE LAS ARTES IQUIQUE</v>
          </cell>
          <cell r="G74" t="str">
            <v>ZEGERS 745</v>
          </cell>
          <cell r="H74" t="str">
            <v>Iquique</v>
          </cell>
          <cell r="I74" t="str">
            <v>Iquique</v>
          </cell>
          <cell r="J74">
            <v>572410235</v>
          </cell>
          <cell r="K74">
            <v>93986089</v>
          </cell>
          <cell r="L74" t="str">
            <v>centroculturalregional@outlook.cl</v>
          </cell>
          <cell r="M74">
            <v>42340</v>
          </cell>
          <cell r="N74">
            <v>43436</v>
          </cell>
          <cell r="O74">
            <v>39019</v>
          </cell>
          <cell r="P74">
            <v>0</v>
          </cell>
          <cell r="Q74">
            <v>1460199359</v>
          </cell>
          <cell r="R74" t="str">
            <v>CENTRO SOCIAL Y CULTURAL REGIONAL DE LAS ARTES IQUIQUE</v>
          </cell>
          <cell r="S74" t="str">
            <v>BANCO ESTADO DE CHILE</v>
          </cell>
          <cell r="T74" t="str">
            <v>CUENTA DE AHORROS</v>
          </cell>
          <cell r="U74">
            <v>0</v>
          </cell>
          <cell r="V74" t="str">
            <v>MARIA ANDREA DEL CARMEN ESPINOZA FIRPO</v>
          </cell>
          <cell r="W74" t="str">
            <v>6.733.708-5</v>
          </cell>
          <cell r="X74" t="str">
            <v>ARTURO FERNANDEZ 1889</v>
          </cell>
          <cell r="Y74">
            <v>572761891</v>
          </cell>
          <cell r="Z74">
            <v>98712429</v>
          </cell>
          <cell r="AA74" t="str">
            <v>mariandrea.delcarmen@gmail.com</v>
          </cell>
          <cell r="AB74">
            <v>0</v>
          </cell>
          <cell r="AC74" t="str">
            <v>Ver Archivo</v>
          </cell>
          <cell r="AD74" t="str">
            <v>Ver Archivo</v>
          </cell>
          <cell r="AE74" t="str">
            <v>Ver Archivo</v>
          </cell>
          <cell r="AF74" t="str">
            <v>Ver Archivo</v>
          </cell>
          <cell r="AG74" t="str">
            <v>Ver Archivo</v>
          </cell>
        </row>
        <row r="75">
          <cell r="B75" t="str">
            <v>65.485.110-7</v>
          </cell>
          <cell r="C75" t="str">
            <v>Validada</v>
          </cell>
          <cell r="D75">
            <v>42815.592974537038</v>
          </cell>
          <cell r="E75">
            <v>0</v>
          </cell>
          <cell r="F75" t="str">
            <v>Compañía de Teatro Humberstone</v>
          </cell>
          <cell r="G75" t="str">
            <v>San Martín 344</v>
          </cell>
          <cell r="H75" t="str">
            <v>Iquique</v>
          </cell>
          <cell r="I75" t="str">
            <v>Iquique</v>
          </cell>
          <cell r="J75">
            <v>572440819</v>
          </cell>
          <cell r="K75">
            <v>971758950</v>
          </cell>
          <cell r="L75" t="str">
            <v>thumberstone@eltejon.com</v>
          </cell>
          <cell r="M75">
            <v>41799</v>
          </cell>
          <cell r="N75">
            <v>42895</v>
          </cell>
          <cell r="O75">
            <v>38197</v>
          </cell>
          <cell r="P75">
            <v>0</v>
          </cell>
          <cell r="Q75">
            <v>1260283630</v>
          </cell>
          <cell r="R75" t="str">
            <v>Juan Carlos Morfi Romero</v>
          </cell>
          <cell r="S75" t="str">
            <v>BANCO ESTADO DE CHILE</v>
          </cell>
          <cell r="T75" t="str">
            <v>CUENTA DE AHORROS</v>
          </cell>
          <cell r="U75">
            <v>0</v>
          </cell>
          <cell r="V75" t="str">
            <v>Juan Carlos Morfi Romero</v>
          </cell>
          <cell r="W75" t="str">
            <v>9.052.235-3</v>
          </cell>
          <cell r="X75" t="str">
            <v>Tamarugal 3070</v>
          </cell>
          <cell r="Y75">
            <v>572440819</v>
          </cell>
          <cell r="Z75">
            <v>971758950</v>
          </cell>
          <cell r="AA75" t="str">
            <v>jcteatro_8@hotmail.com</v>
          </cell>
          <cell r="AB75">
            <v>0</v>
          </cell>
          <cell r="AC75" t="str">
            <v>Ver Archivo</v>
          </cell>
          <cell r="AD75" t="str">
            <v>Ver Archivo</v>
          </cell>
          <cell r="AE75" t="str">
            <v>Ver Archivo</v>
          </cell>
          <cell r="AF75" t="str">
            <v>Ver Archivo</v>
          </cell>
          <cell r="AG75" t="str">
            <v>Ver Archivo</v>
          </cell>
        </row>
        <row r="76">
          <cell r="B76" t="str">
            <v>65.020.164-7</v>
          </cell>
          <cell r="C76" t="str">
            <v>Validada</v>
          </cell>
          <cell r="D76">
            <v>42845.364155092589</v>
          </cell>
          <cell r="E76">
            <v>0</v>
          </cell>
          <cell r="F76" t="str">
            <v>Asociacion indigena sayra waylla</v>
          </cell>
          <cell r="G76" t="str">
            <v>av salvador allende 2458</v>
          </cell>
          <cell r="H76" t="str">
            <v>Iquique</v>
          </cell>
          <cell r="I76" t="str">
            <v>Iquique</v>
          </cell>
          <cell r="J76">
            <v>572434686</v>
          </cell>
          <cell r="K76">
            <v>956467190</v>
          </cell>
          <cell r="L76" t="str">
            <v>amauta.iqq@gmail.com</v>
          </cell>
          <cell r="M76">
            <v>42188</v>
          </cell>
          <cell r="N76">
            <v>42919</v>
          </cell>
          <cell r="O76">
            <v>39930</v>
          </cell>
          <cell r="P76">
            <v>0</v>
          </cell>
          <cell r="Q76">
            <v>1366249741</v>
          </cell>
          <cell r="R76" t="str">
            <v>Asociación Indigena Sayra Waylla</v>
          </cell>
          <cell r="S76" t="str">
            <v>BANCO ESTADO DE CHILE</v>
          </cell>
          <cell r="T76" t="str">
            <v>CUENTA DE AHORROS</v>
          </cell>
          <cell r="U76">
            <v>0</v>
          </cell>
          <cell r="V76" t="str">
            <v>manuel garcia quihuata</v>
          </cell>
          <cell r="W76" t="str">
            <v>17.096.406-3</v>
          </cell>
          <cell r="X76" t="str">
            <v>av salvador allende 2458</v>
          </cell>
          <cell r="Y76">
            <v>572434686</v>
          </cell>
          <cell r="Z76">
            <v>956467190</v>
          </cell>
          <cell r="AA76" t="str">
            <v>amauta.iqq@gmail.com</v>
          </cell>
          <cell r="AB76">
            <v>0</v>
          </cell>
          <cell r="AC76" t="str">
            <v>Ver Archivo</v>
          </cell>
          <cell r="AD76" t="str">
            <v>Ver Archivo</v>
          </cell>
          <cell r="AE76" t="str">
            <v>Ver Archivo</v>
          </cell>
          <cell r="AF76" t="str">
            <v>Ver Archivo</v>
          </cell>
          <cell r="AG76" t="str">
            <v>Ver Archivo</v>
          </cell>
        </row>
        <row r="77">
          <cell r="B77" t="str">
            <v>65.050.778-9</v>
          </cell>
          <cell r="C77" t="str">
            <v>Validada</v>
          </cell>
          <cell r="D77">
            <v>42787.461898148147</v>
          </cell>
          <cell r="E77">
            <v>0</v>
          </cell>
          <cell r="F77" t="str">
            <v>Centro Cultural y Social Compañía Akana Teatro</v>
          </cell>
          <cell r="G77" t="str">
            <v>Ramírez 1265</v>
          </cell>
          <cell r="H77" t="str">
            <v>Iquique</v>
          </cell>
          <cell r="I77" t="str">
            <v>Iquique</v>
          </cell>
          <cell r="J77">
            <v>572426283</v>
          </cell>
          <cell r="K77">
            <v>982601921</v>
          </cell>
          <cell r="L77" t="str">
            <v>culturaakana@gmail.com</v>
          </cell>
          <cell r="M77">
            <v>42241</v>
          </cell>
          <cell r="N77">
            <v>43337</v>
          </cell>
          <cell r="O77">
            <v>40982</v>
          </cell>
          <cell r="P77">
            <v>0</v>
          </cell>
          <cell r="Q77">
            <v>1366244731</v>
          </cell>
          <cell r="R77" t="str">
            <v>Centro Cultural y Social Compañía Akana Teatro</v>
          </cell>
          <cell r="S77" t="str">
            <v>BANCO ESTADO DE CHILE</v>
          </cell>
          <cell r="T77" t="str">
            <v>CUENTA DE AHORROS</v>
          </cell>
          <cell r="U77">
            <v>0</v>
          </cell>
          <cell r="V77" t="str">
            <v>Eduardo Gustavo González Carvajal</v>
          </cell>
          <cell r="W77" t="str">
            <v>13.641.721-5</v>
          </cell>
          <cell r="X77" t="str">
            <v>Las Amapolas 2741</v>
          </cell>
          <cell r="Y77">
            <v>2426283</v>
          </cell>
          <cell r="Z77">
            <v>982601921</v>
          </cell>
          <cell r="AA77" t="str">
            <v>edu.g.gonza.c@gmail.com</v>
          </cell>
          <cell r="AB77">
            <v>0</v>
          </cell>
          <cell r="AC77" t="str">
            <v>Ver Archivo</v>
          </cell>
          <cell r="AD77" t="str">
            <v>Ver Archivo</v>
          </cell>
          <cell r="AE77" t="str">
            <v>Ver Archivo</v>
          </cell>
          <cell r="AF77" t="str">
            <v>Ver Archivo</v>
          </cell>
          <cell r="AG77" t="str">
            <v>Ver Archivo</v>
          </cell>
        </row>
        <row r="78">
          <cell r="B78" t="str">
            <v>65.052.729-1</v>
          </cell>
          <cell r="C78" t="str">
            <v>Validada</v>
          </cell>
          <cell r="D78">
            <v>42796.712696759256</v>
          </cell>
          <cell r="E78">
            <v>0</v>
          </cell>
          <cell r="F78" t="str">
            <v>Club Social Deportivo y Cultural Pasaje Esfuerzo</v>
          </cell>
          <cell r="G78" t="str">
            <v>Pasaje Esfuerzo 2127</v>
          </cell>
          <cell r="H78" t="str">
            <v>Iquique</v>
          </cell>
          <cell r="I78" t="str">
            <v>Iquique</v>
          </cell>
          <cell r="J78">
            <v>997921379</v>
          </cell>
          <cell r="K78">
            <v>997921379</v>
          </cell>
          <cell r="L78" t="str">
            <v>Pasajeesfuerzo2012@gmail.com</v>
          </cell>
          <cell r="M78">
            <v>42001</v>
          </cell>
          <cell r="N78">
            <v>43097</v>
          </cell>
          <cell r="O78">
            <v>40961</v>
          </cell>
          <cell r="P78">
            <v>0</v>
          </cell>
          <cell r="Q78">
            <v>1366239878</v>
          </cell>
          <cell r="R78" t="str">
            <v>Club Social Deportivo y Cultural Pasaje Esfuerzo</v>
          </cell>
          <cell r="S78" t="str">
            <v>BANCO ESTADO DE CHILE</v>
          </cell>
          <cell r="T78" t="str">
            <v>CHEQUERA ELECTRONICA/ CUENTA VISTA</v>
          </cell>
          <cell r="U78">
            <v>0</v>
          </cell>
          <cell r="V78" t="str">
            <v>Juana Luisa Zepeda Pizarro</v>
          </cell>
          <cell r="W78" t="str">
            <v>12.597.723-5</v>
          </cell>
          <cell r="X78" t="str">
            <v>Hernán Fuenzalida 1343</v>
          </cell>
          <cell r="Y78">
            <v>997921379</v>
          </cell>
          <cell r="Z78">
            <v>997921379</v>
          </cell>
          <cell r="AA78" t="str">
            <v>luisaz_33@hotmail.com</v>
          </cell>
          <cell r="AB78">
            <v>0</v>
          </cell>
          <cell r="AC78" t="str">
            <v>Ver Archivo</v>
          </cell>
          <cell r="AD78" t="str">
            <v>Ver Archivo</v>
          </cell>
          <cell r="AE78" t="str">
            <v>Ver Archivo</v>
          </cell>
          <cell r="AF78" t="str">
            <v>Ver Archivo</v>
          </cell>
          <cell r="AG78" t="str">
            <v>Ver Archivo</v>
          </cell>
        </row>
        <row r="79">
          <cell r="B79" t="str">
            <v>65.077.449-3</v>
          </cell>
          <cell r="C79" t="str">
            <v>Grabado</v>
          </cell>
          <cell r="D79">
            <v>42741.39806712963</v>
          </cell>
          <cell r="E79">
            <v>0</v>
          </cell>
          <cell r="F79" t="str">
            <v>Junta de Vecinos Villa Las Americas</v>
          </cell>
          <cell r="G79" t="str">
            <v>Las Americas Lote 1 casa 1</v>
          </cell>
          <cell r="H79" t="str">
            <v>Tamarugal</v>
          </cell>
          <cell r="I79" t="str">
            <v>Pica</v>
          </cell>
          <cell r="J79">
            <v>0</v>
          </cell>
          <cell r="K79">
            <v>973711452</v>
          </cell>
          <cell r="L79" t="str">
            <v>jjvvvillalasamericas@gmail.com</v>
          </cell>
          <cell r="M79">
            <v>41685</v>
          </cell>
          <cell r="N79">
            <v>42781</v>
          </cell>
          <cell r="O79">
            <v>41598</v>
          </cell>
          <cell r="P79">
            <v>0</v>
          </cell>
          <cell r="Q79">
            <v>1371161232</v>
          </cell>
          <cell r="R79" t="str">
            <v>Fernando Antonio Galvez fuenzalida</v>
          </cell>
          <cell r="S79" t="str">
            <v>BANCO ESTADO DE CHILE</v>
          </cell>
          <cell r="T79" t="str">
            <v>CHEQUERA ELECTRONICA/ CUENTA VISTA</v>
          </cell>
          <cell r="U79">
            <v>0</v>
          </cell>
          <cell r="V79" t="str">
            <v>Fernando Antonio Galvez Fuenzalida</v>
          </cell>
          <cell r="W79" t="str">
            <v>6.747.096-6</v>
          </cell>
          <cell r="X79" t="str">
            <v>Las Américas Lote 1 Casa 1</v>
          </cell>
          <cell r="Y79">
            <v>0</v>
          </cell>
          <cell r="Z79">
            <v>973711452</v>
          </cell>
          <cell r="AA79" t="str">
            <v>fernandogalvezfuenzalida@gmail.com+</v>
          </cell>
          <cell r="AB79">
            <v>0</v>
          </cell>
          <cell r="AC79" t="str">
            <v>Ver Archivo</v>
          </cell>
          <cell r="AD79" t="str">
            <v>Ver Archivo</v>
          </cell>
          <cell r="AE79" t="str">
            <v>Ver Archivo</v>
          </cell>
          <cell r="AF79" t="str">
            <v>Ver Archivo</v>
          </cell>
          <cell r="AG79" t="str">
            <v>Ver Archivo</v>
          </cell>
        </row>
        <row r="80">
          <cell r="B80" t="str">
            <v>65.755.920-2</v>
          </cell>
          <cell r="C80" t="str">
            <v>Validada</v>
          </cell>
          <cell r="D80">
            <v>42849.457245370373</v>
          </cell>
          <cell r="E80">
            <v>0</v>
          </cell>
          <cell r="F80" t="str">
            <v>Compañía de Danzas Tradicionales Kirqui Wayra</v>
          </cell>
          <cell r="G80" t="str">
            <v>Pasaje Playa El Saladero 3452</v>
          </cell>
          <cell r="H80" t="str">
            <v>Iquique</v>
          </cell>
          <cell r="I80" t="str">
            <v>Iquique</v>
          </cell>
          <cell r="J80">
            <v>572212274</v>
          </cell>
          <cell r="K80">
            <v>995400072</v>
          </cell>
          <cell r="L80" t="str">
            <v>kirquiwayra@gmail.com</v>
          </cell>
          <cell r="M80">
            <v>41848</v>
          </cell>
          <cell r="N80">
            <v>42944</v>
          </cell>
          <cell r="O80">
            <v>37977</v>
          </cell>
          <cell r="P80">
            <v>0</v>
          </cell>
          <cell r="Q80">
            <v>1071829407</v>
          </cell>
          <cell r="R80" t="str">
            <v>COMPAÑÍA DE DANZAS TRADICIONALES KIRQUI WAYRA</v>
          </cell>
          <cell r="S80" t="str">
            <v>BANCO DE CHILE</v>
          </cell>
          <cell r="T80" t="str">
            <v>CUENTA CORRIENTE</v>
          </cell>
          <cell r="U80">
            <v>0</v>
          </cell>
          <cell r="V80" t="str">
            <v>Rosa Biagetti Cortez</v>
          </cell>
          <cell r="W80" t="str">
            <v>6.984.174-0</v>
          </cell>
          <cell r="X80" t="str">
            <v>Pasaje Playa el Saladero 3452</v>
          </cell>
          <cell r="Y80">
            <v>572212274</v>
          </cell>
          <cell r="Z80">
            <v>995400072</v>
          </cell>
          <cell r="AA80" t="str">
            <v>rochibiagetti@hotmail.com</v>
          </cell>
          <cell r="AB80">
            <v>0</v>
          </cell>
          <cell r="AC80" t="str">
            <v>Ver Archivo</v>
          </cell>
          <cell r="AD80" t="str">
            <v>Ver Archivo</v>
          </cell>
          <cell r="AE80" t="str">
            <v>Ver Archivo</v>
          </cell>
          <cell r="AF80" t="str">
            <v>Ver Archivo</v>
          </cell>
          <cell r="AG80" t="str">
            <v>Ver Archivo</v>
          </cell>
        </row>
        <row r="81">
          <cell r="B81" t="str">
            <v>65.046.785-K</v>
          </cell>
          <cell r="C81" t="str">
            <v>Grabado</v>
          </cell>
          <cell r="D81">
            <v>42846.453645833331</v>
          </cell>
          <cell r="E81">
            <v>0</v>
          </cell>
          <cell r="F81" t="str">
            <v>CENTRO SOCUAL Y CULTURAL CAPORALES FLOR DEL DESIERTO</v>
          </cell>
          <cell r="G81" t="str">
            <v>BALMACEDA # 6</v>
          </cell>
          <cell r="H81" t="str">
            <v>Tamarugal</v>
          </cell>
          <cell r="I81" t="str">
            <v>Huara</v>
          </cell>
          <cell r="J81">
            <v>221984</v>
          </cell>
          <cell r="K81">
            <v>79825499</v>
          </cell>
          <cell r="L81" t="str">
            <v>caporalesflordeldesierto@gmail.com</v>
          </cell>
          <cell r="M81">
            <v>41871</v>
          </cell>
          <cell r="N81">
            <v>42967</v>
          </cell>
          <cell r="O81">
            <v>40830</v>
          </cell>
          <cell r="P81">
            <v>0</v>
          </cell>
          <cell r="Q81">
            <v>1701559548</v>
          </cell>
          <cell r="R81" t="str">
            <v>CENTRO CULTURAL Y SOCIAL CAPORALES FLOR DEL DESIERTO</v>
          </cell>
          <cell r="S81" t="str">
            <v>BANCO SANTANDER-CHILE</v>
          </cell>
          <cell r="T81" t="str">
            <v>CHEQUERA ELECTRONICA/ CUENTA VISTA</v>
          </cell>
          <cell r="U81">
            <v>0</v>
          </cell>
          <cell r="V81" t="str">
            <v>ALEXIS ABD-EL-KADER ASSMUSSEN</v>
          </cell>
          <cell r="W81" t="str">
            <v>15.001.876-5</v>
          </cell>
          <cell r="X81" t="str">
            <v>BALMACEDA #6</v>
          </cell>
          <cell r="Y81">
            <v>572221984</v>
          </cell>
          <cell r="Z81">
            <v>79825499</v>
          </cell>
          <cell r="AA81" t="str">
            <v>alexis.imhuara@gmail.com</v>
          </cell>
          <cell r="AB81">
            <v>0</v>
          </cell>
          <cell r="AC81" t="str">
            <v>Ver Archivo</v>
          </cell>
          <cell r="AD81" t="str">
            <v>Ver Archivo</v>
          </cell>
          <cell r="AE81" t="str">
            <v>Ver Archivo</v>
          </cell>
          <cell r="AF81" t="str">
            <v>Ver Archivo</v>
          </cell>
          <cell r="AG81" t="str">
            <v>Ver Archivo</v>
          </cell>
        </row>
        <row r="82">
          <cell r="B82" t="str">
            <v>65.099.888-K</v>
          </cell>
          <cell r="C82" t="str">
            <v>Validada</v>
          </cell>
          <cell r="D82">
            <v>42845.368090277778</v>
          </cell>
          <cell r="E82">
            <v>0</v>
          </cell>
          <cell r="F82" t="str">
            <v>Club deportivo Atlético Tarapacá</v>
          </cell>
          <cell r="G82" t="str">
            <v>Isabel Bongard 2836</v>
          </cell>
          <cell r="H82" t="str">
            <v>Iquique</v>
          </cell>
          <cell r="I82" t="str">
            <v>Iquique</v>
          </cell>
          <cell r="J82">
            <v>572218253</v>
          </cell>
          <cell r="K82">
            <v>85300750</v>
          </cell>
          <cell r="L82" t="str">
            <v>cdatleticotarapaca@gmail.com</v>
          </cell>
          <cell r="M82">
            <v>42054</v>
          </cell>
          <cell r="N82">
            <v>43585</v>
          </cell>
          <cell r="O82">
            <v>42052</v>
          </cell>
          <cell r="P82">
            <v>0</v>
          </cell>
          <cell r="Q82">
            <v>6219969888008</v>
          </cell>
          <cell r="R82" t="str">
            <v>Jose Ignacio Barrios Barrios</v>
          </cell>
          <cell r="S82" t="str">
            <v>BANCO ESTADO DE CHILE</v>
          </cell>
          <cell r="T82" t="str">
            <v>CHEQUERA ELECTRONICA/ CUENTA VISTA</v>
          </cell>
          <cell r="U82">
            <v>0</v>
          </cell>
          <cell r="V82" t="str">
            <v>Jose Ignacio Barrios Barrios</v>
          </cell>
          <cell r="W82" t="str">
            <v>18.371.561-5</v>
          </cell>
          <cell r="X82" t="str">
            <v>PSJE 3 MARIA #2915-A</v>
          </cell>
          <cell r="Y82">
            <v>2218253</v>
          </cell>
          <cell r="Z82">
            <v>85300750</v>
          </cell>
          <cell r="AA82" t="str">
            <v>JOSEIGBARRIOS@GMAIL.COM</v>
          </cell>
          <cell r="AB82">
            <v>0</v>
          </cell>
          <cell r="AC82" t="str">
            <v>Ver Archivo</v>
          </cell>
          <cell r="AD82" t="str">
            <v>Ver Archivo</v>
          </cell>
          <cell r="AE82" t="str">
            <v>Ver Archivo</v>
          </cell>
          <cell r="AF82" t="str">
            <v>Ver Archivo</v>
          </cell>
          <cell r="AG82" t="str">
            <v>Ver Archivo</v>
          </cell>
        </row>
        <row r="83">
          <cell r="B83" t="str">
            <v>75.953.600-2</v>
          </cell>
          <cell r="C83" t="str">
            <v>Validada</v>
          </cell>
          <cell r="D83">
            <v>42845.371886574074</v>
          </cell>
          <cell r="E83">
            <v>0</v>
          </cell>
          <cell r="F83" t="str">
            <v>COMUNIDAD INDIGENA AYMARA DE SOTOCA</v>
          </cell>
          <cell r="G83" t="str">
            <v>Pueblo de Sotoca S/N</v>
          </cell>
          <cell r="H83" t="str">
            <v>Tamarugal</v>
          </cell>
          <cell r="I83" t="str">
            <v>Huara</v>
          </cell>
          <cell r="J83">
            <v>5699846579</v>
          </cell>
          <cell r="K83">
            <v>98465798</v>
          </cell>
          <cell r="L83" t="str">
            <v>comunidadsotoca2013@gmail.com</v>
          </cell>
          <cell r="M83">
            <v>42307</v>
          </cell>
          <cell r="N83">
            <v>43038</v>
          </cell>
          <cell r="O83">
            <v>36565</v>
          </cell>
          <cell r="P83">
            <v>0</v>
          </cell>
          <cell r="Q83">
            <v>34789832</v>
          </cell>
          <cell r="R83" t="str">
            <v>COMUNIDAD INDIGENA AYMARA DE SOTOCA</v>
          </cell>
          <cell r="S83" t="str">
            <v>CAPUAL</v>
          </cell>
          <cell r="T83" t="str">
            <v>CUENTA DE AHORROS</v>
          </cell>
          <cell r="U83">
            <v>0</v>
          </cell>
          <cell r="V83" t="str">
            <v>Cristhian Nibaldo Caceres Amache</v>
          </cell>
          <cell r="W83" t="str">
            <v>13.415.023-8</v>
          </cell>
          <cell r="X83" t="str">
            <v>Pueblo de Sotoca s/n</v>
          </cell>
          <cell r="Y83">
            <v>5699846579</v>
          </cell>
          <cell r="Z83">
            <v>72109764</v>
          </cell>
          <cell r="AA83" t="str">
            <v>comunidadsotoca2013@gmail.com</v>
          </cell>
          <cell r="AB83">
            <v>0</v>
          </cell>
          <cell r="AC83" t="str">
            <v>Ver Archivo</v>
          </cell>
          <cell r="AD83" t="str">
            <v>Ver Archivo</v>
          </cell>
          <cell r="AE83" t="str">
            <v>Ver Archivo</v>
          </cell>
          <cell r="AF83" t="str">
            <v>Ver Archivo</v>
          </cell>
          <cell r="AG83" t="str">
            <v>Ver Archivo</v>
          </cell>
        </row>
        <row r="84">
          <cell r="B84" t="str">
            <v>65.067.921-0</v>
          </cell>
          <cell r="C84" t="str">
            <v>Validada</v>
          </cell>
          <cell r="D84">
            <v>42838.386793981481</v>
          </cell>
          <cell r="E84">
            <v>0</v>
          </cell>
          <cell r="F84" t="str">
            <v>JUNTA DE VECINOS JANEQUEO LA LONKO INVENCIBLE</v>
          </cell>
          <cell r="G84" t="str">
            <v>PASAJE LA ARAUCARIA N#2309</v>
          </cell>
          <cell r="H84" t="str">
            <v>Iquique</v>
          </cell>
          <cell r="I84" t="str">
            <v>Alto Hospicio</v>
          </cell>
          <cell r="J84">
            <v>5694160387</v>
          </cell>
          <cell r="K84">
            <v>941603874</v>
          </cell>
          <cell r="L84" t="str">
            <v>junvecjanequeo@gmail.com</v>
          </cell>
          <cell r="M84">
            <v>42132</v>
          </cell>
          <cell r="N84">
            <v>43228</v>
          </cell>
          <cell r="O84">
            <v>41136</v>
          </cell>
          <cell r="P84">
            <v>0</v>
          </cell>
          <cell r="Q84">
            <v>1870494897</v>
          </cell>
          <cell r="R84" t="str">
            <v>JUNTA DE VECINOS JANEQUEO LA LONKO INVENCIBLE</v>
          </cell>
          <cell r="S84" t="str">
            <v>BANCO ESTADO DE CHILE</v>
          </cell>
          <cell r="T84" t="str">
            <v>CHEQUERA ELECTRONICA/ CUENTA VISTA</v>
          </cell>
          <cell r="U84">
            <v>0</v>
          </cell>
          <cell r="V84" t="str">
            <v>MARCELA ALEJANDRA PORTO-CARRERO QUINTUL</v>
          </cell>
          <cell r="W84" t="str">
            <v>15.924.684-1</v>
          </cell>
          <cell r="X84" t="str">
            <v>PASAJE LA ARAUCARIA N#2201</v>
          </cell>
          <cell r="Y84">
            <v>5694160387</v>
          </cell>
          <cell r="Z84">
            <v>941603874</v>
          </cell>
          <cell r="AA84" t="str">
            <v>junvecjanequeo@gmail.com</v>
          </cell>
          <cell r="AB84">
            <v>0</v>
          </cell>
          <cell r="AC84" t="str">
            <v>Ver Archivo</v>
          </cell>
          <cell r="AD84" t="str">
            <v>Ver Archivo</v>
          </cell>
          <cell r="AE84" t="str">
            <v>Ver Archivo</v>
          </cell>
          <cell r="AF84" t="str">
            <v>Ver Archivo</v>
          </cell>
          <cell r="AG84" t="str">
            <v>Ver Archivo</v>
          </cell>
        </row>
        <row r="85">
          <cell r="B85" t="str">
            <v>65.727.080-6</v>
          </cell>
          <cell r="C85" t="str">
            <v>Validada</v>
          </cell>
          <cell r="D85">
            <v>42816.716481481482</v>
          </cell>
          <cell r="E85">
            <v>0</v>
          </cell>
          <cell r="F85" t="str">
            <v>junta de vecinos san pedro Chanavayita</v>
          </cell>
          <cell r="G85" t="str">
            <v>calle San Andres, Manzana E Sitio N°10</v>
          </cell>
          <cell r="H85" t="str">
            <v>Iquique</v>
          </cell>
          <cell r="I85" t="str">
            <v>Iquique</v>
          </cell>
          <cell r="J85">
            <v>0</v>
          </cell>
          <cell r="K85">
            <v>976680087</v>
          </cell>
          <cell r="L85" t="str">
            <v>vecinalchanavayita@hotmail.cl</v>
          </cell>
          <cell r="M85">
            <v>42106</v>
          </cell>
          <cell r="N85">
            <v>43202</v>
          </cell>
          <cell r="O85">
            <v>34296</v>
          </cell>
          <cell r="P85">
            <v>0</v>
          </cell>
          <cell r="Q85">
            <v>1260310735</v>
          </cell>
          <cell r="R85" t="str">
            <v>junta de vecinos san pedro chanavayita</v>
          </cell>
          <cell r="S85" t="str">
            <v>BANCO ESTADO DE CHILE</v>
          </cell>
          <cell r="T85" t="str">
            <v>CUENTA DE AHORROS</v>
          </cell>
          <cell r="U85">
            <v>0</v>
          </cell>
          <cell r="V85" t="str">
            <v>marcos jesus gonzalez morales</v>
          </cell>
          <cell r="W85" t="str">
            <v>4.544.381-7</v>
          </cell>
          <cell r="X85" t="str">
            <v>estrella de mar manzana N°3, sitio N°1, chanavayita</v>
          </cell>
          <cell r="Y85">
            <v>0</v>
          </cell>
          <cell r="Z85">
            <v>976680087</v>
          </cell>
          <cell r="AA85" t="str">
            <v>vecinalchanavayita@hotmail.cl</v>
          </cell>
          <cell r="AB85">
            <v>0</v>
          </cell>
          <cell r="AC85" t="str">
            <v>Ver Archivo</v>
          </cell>
          <cell r="AD85" t="str">
            <v>Ver Archivo</v>
          </cell>
          <cell r="AE85" t="str">
            <v>Ver Archivo</v>
          </cell>
          <cell r="AF85" t="str">
            <v>Ver Archivo</v>
          </cell>
          <cell r="AG85" t="str">
            <v>Ver Archivo</v>
          </cell>
        </row>
        <row r="86">
          <cell r="B86" t="str">
            <v>65.057.578-4</v>
          </cell>
          <cell r="C86" t="str">
            <v>Grabado</v>
          </cell>
          <cell r="D86" t="str">
            <v>0000-00-00 00:00:00</v>
          </cell>
          <cell r="E86">
            <v>0</v>
          </cell>
          <cell r="F86">
            <v>0</v>
          </cell>
          <cell r="G86">
            <v>0</v>
          </cell>
          <cell r="H86">
            <v>0</v>
          </cell>
          <cell r="I86">
            <v>0</v>
          </cell>
          <cell r="J86">
            <v>0</v>
          </cell>
          <cell r="K86">
            <v>0</v>
          </cell>
          <cell r="L86">
            <v>0</v>
          </cell>
          <cell r="M86" t="str">
            <v>0000-00-00</v>
          </cell>
          <cell r="N86" t="str">
            <v>0000-00-00</v>
          </cell>
          <cell r="O86" t="str">
            <v>0000-00-00</v>
          </cell>
          <cell r="P86">
            <v>0</v>
          </cell>
          <cell r="Q86">
            <v>0</v>
          </cell>
          <cell r="R86">
            <v>0</v>
          </cell>
          <cell r="S86">
            <v>0</v>
          </cell>
          <cell r="T86">
            <v>0</v>
          </cell>
          <cell r="U86">
            <v>0</v>
          </cell>
          <cell r="V86">
            <v>0</v>
          </cell>
          <cell r="W86">
            <v>0</v>
          </cell>
          <cell r="X86">
            <v>0</v>
          </cell>
          <cell r="Y86">
            <v>0</v>
          </cell>
          <cell r="Z86">
            <v>0</v>
          </cell>
          <cell r="AA86">
            <v>0</v>
          </cell>
          <cell r="AB86">
            <v>0</v>
          </cell>
          <cell r="AC86">
            <v>0</v>
          </cell>
          <cell r="AD86">
            <v>0</v>
          </cell>
          <cell r="AE86">
            <v>0</v>
          </cell>
          <cell r="AF86">
            <v>0</v>
          </cell>
          <cell r="AG86">
            <v>0</v>
          </cell>
        </row>
        <row r="87">
          <cell r="B87" t="str">
            <v>65.020.175-2</v>
          </cell>
          <cell r="C87" t="str">
            <v>Validada</v>
          </cell>
          <cell r="D87">
            <v>42838.388310185182</v>
          </cell>
          <cell r="E87">
            <v>0</v>
          </cell>
          <cell r="F87" t="str">
            <v>Club deportivo Cormudesi Rene Maldonado Gamero</v>
          </cell>
          <cell r="G87" t="str">
            <v>Playa blanca 2311</v>
          </cell>
          <cell r="H87" t="str">
            <v>Iquique</v>
          </cell>
          <cell r="I87" t="str">
            <v>Iquique</v>
          </cell>
          <cell r="J87">
            <v>0</v>
          </cell>
          <cell r="K87">
            <v>9733104400</v>
          </cell>
          <cell r="L87" t="str">
            <v>deportivo.cormudesi@hotmail.com</v>
          </cell>
          <cell r="M87">
            <v>40144</v>
          </cell>
          <cell r="N87">
            <v>43810</v>
          </cell>
          <cell r="O87">
            <v>40126</v>
          </cell>
          <cell r="P87">
            <v>0</v>
          </cell>
          <cell r="Q87">
            <v>16578431</v>
          </cell>
          <cell r="R87" t="str">
            <v>Club deportivo Cormudesi Rene Maldonado Gamero</v>
          </cell>
          <cell r="S87" t="str">
            <v>BANCO DE CREDITO E INVERSIONES</v>
          </cell>
          <cell r="T87" t="str">
            <v>CUENTA CORRIENTE</v>
          </cell>
          <cell r="U87">
            <v>0</v>
          </cell>
          <cell r="V87" t="str">
            <v>Washington David Maldonado Maya</v>
          </cell>
          <cell r="W87" t="str">
            <v>13.865.676-4</v>
          </cell>
          <cell r="X87" t="str">
            <v>Playa blanca 2311</v>
          </cell>
          <cell r="Y87">
            <v>572544717</v>
          </cell>
          <cell r="Z87">
            <v>9733104400</v>
          </cell>
          <cell r="AA87" t="str">
            <v>deportivo.cormudesi@hotmail.com</v>
          </cell>
          <cell r="AB87">
            <v>0</v>
          </cell>
          <cell r="AC87" t="str">
            <v>Ver Archivo</v>
          </cell>
          <cell r="AD87" t="str">
            <v>Ver Archivo</v>
          </cell>
          <cell r="AE87" t="str">
            <v>Ver Archivo</v>
          </cell>
          <cell r="AF87" t="str">
            <v>Ver Archivo</v>
          </cell>
          <cell r="AG87" t="str">
            <v>Ver Archivo</v>
          </cell>
        </row>
        <row r="88">
          <cell r="B88" t="str">
            <v>65.026.346-4</v>
          </cell>
          <cell r="C88" t="str">
            <v>Validada</v>
          </cell>
          <cell r="D88">
            <v>42828.378032407411</v>
          </cell>
          <cell r="E88">
            <v>0</v>
          </cell>
          <cell r="F88" t="str">
            <v>Fraternidad Reyes Morenos Comibol Bloque Iquique</v>
          </cell>
          <cell r="G88" t="str">
            <v>10 Oriente Nro. 856</v>
          </cell>
          <cell r="H88" t="str">
            <v>Iquique</v>
          </cell>
          <cell r="I88" t="str">
            <v>Iquique</v>
          </cell>
          <cell r="J88">
            <v>0</v>
          </cell>
          <cell r="K88">
            <v>991626476</v>
          </cell>
          <cell r="L88" t="str">
            <v>anyfran@hotmail.com</v>
          </cell>
          <cell r="M88">
            <v>42519</v>
          </cell>
          <cell r="N88">
            <v>43614</v>
          </cell>
          <cell r="O88">
            <v>39153</v>
          </cell>
          <cell r="P88">
            <v>0</v>
          </cell>
          <cell r="Q88">
            <v>1366114210</v>
          </cell>
          <cell r="R88" t="str">
            <v>FRATERNIDAD CULTURAL REYES MORENOS COMIBOL BLOQUE IQUIQUE</v>
          </cell>
          <cell r="S88" t="str">
            <v>BANCO ESTADO DE CHILE</v>
          </cell>
          <cell r="T88" t="str">
            <v>CUENTA DE AHORROS</v>
          </cell>
          <cell r="U88">
            <v>0</v>
          </cell>
          <cell r="V88" t="str">
            <v>LUIS CARLOS BABAROVICH RUEDA</v>
          </cell>
          <cell r="W88" t="str">
            <v>7.665.206-6</v>
          </cell>
          <cell r="X88" t="str">
            <v>12 DE FEBRERO Nro. 1671</v>
          </cell>
          <cell r="Y88">
            <v>0</v>
          </cell>
          <cell r="Z88">
            <v>991626476</v>
          </cell>
          <cell r="AA88" t="str">
            <v>CARLOS.BABAROVICH@GMAIL.COM</v>
          </cell>
          <cell r="AB88">
            <v>0</v>
          </cell>
          <cell r="AC88" t="str">
            <v>Ver Archivo</v>
          </cell>
          <cell r="AD88" t="str">
            <v>Ver Archivo</v>
          </cell>
          <cell r="AE88" t="str">
            <v>Ver Archivo</v>
          </cell>
          <cell r="AF88" t="str">
            <v>Ver Archivo</v>
          </cell>
          <cell r="AG88" t="str">
            <v>Ver Archivo</v>
          </cell>
        </row>
        <row r="89">
          <cell r="B89" t="str">
            <v>75.011.200-5</v>
          </cell>
          <cell r="C89" t="str">
            <v>Validada</v>
          </cell>
          <cell r="D89">
            <v>42783.427743055552</v>
          </cell>
          <cell r="E89">
            <v>0</v>
          </cell>
          <cell r="F89" t="str">
            <v>Grupo de Danzas Folkloricas Esmeralda</v>
          </cell>
          <cell r="G89" t="str">
            <v>Pasaje Isla Juan fernandez # 3601</v>
          </cell>
          <cell r="H89" t="str">
            <v>Iquique</v>
          </cell>
          <cell r="I89" t="str">
            <v>Iquique</v>
          </cell>
          <cell r="J89">
            <v>572447067</v>
          </cell>
          <cell r="K89">
            <v>995430595</v>
          </cell>
          <cell r="L89" t="str">
            <v>grupoesmeralda1992@gmail.com</v>
          </cell>
          <cell r="M89">
            <v>41757</v>
          </cell>
          <cell r="N89">
            <v>42853</v>
          </cell>
          <cell r="O89">
            <v>36326</v>
          </cell>
          <cell r="P89">
            <v>0</v>
          </cell>
          <cell r="Q89">
            <v>1260356816</v>
          </cell>
          <cell r="R89" t="str">
            <v>Grupo de Danzas Folkloricas Esmeralda</v>
          </cell>
          <cell r="S89" t="str">
            <v>BANCO ESTADO DE CHILE</v>
          </cell>
          <cell r="T89" t="str">
            <v>CUENTA DE AHORROS</v>
          </cell>
          <cell r="U89">
            <v>0</v>
          </cell>
          <cell r="V89" t="str">
            <v>Maria de Los Angeles Rodri­guez Henri­quez</v>
          </cell>
          <cell r="W89" t="str">
            <v>7.237.061-9</v>
          </cell>
          <cell r="X89" t="str">
            <v>Pasaje Isla Juan Fernandez # 3601 Iquique</v>
          </cell>
          <cell r="Y89">
            <v>572447067</v>
          </cell>
          <cell r="Z89">
            <v>990409936</v>
          </cell>
          <cell r="AA89" t="str">
            <v>grupoesmeralda1992@gmail.com</v>
          </cell>
          <cell r="AB89">
            <v>0</v>
          </cell>
          <cell r="AC89" t="str">
            <v>Ver Archivo</v>
          </cell>
          <cell r="AD89">
            <v>0</v>
          </cell>
          <cell r="AE89" t="str">
            <v>Ver Archivo</v>
          </cell>
          <cell r="AF89">
            <v>0</v>
          </cell>
          <cell r="AG89">
            <v>0</v>
          </cell>
        </row>
        <row r="90">
          <cell r="B90" t="str">
            <v>53.302.725-3</v>
          </cell>
          <cell r="C90" t="str">
            <v>Validada</v>
          </cell>
          <cell r="D90">
            <v>42845.376180555555</v>
          </cell>
          <cell r="E90">
            <v>0</v>
          </cell>
          <cell r="F90" t="str">
            <v>CLUB DEPORTIVO ATLETICO TAMARUGO</v>
          </cell>
          <cell r="G90" t="str">
            <v>CALLE 2 N° 3329 RAUL RETTIG</v>
          </cell>
          <cell r="H90" t="str">
            <v>Iquique</v>
          </cell>
          <cell r="I90" t="str">
            <v>Alto Hospicio</v>
          </cell>
          <cell r="J90">
            <v>572491747</v>
          </cell>
          <cell r="K90">
            <v>981694599</v>
          </cell>
          <cell r="L90" t="str">
            <v>ATLETICO_TAMARUGO@HOTMAIL.COM</v>
          </cell>
          <cell r="M90">
            <v>41970</v>
          </cell>
          <cell r="N90">
            <v>42701</v>
          </cell>
          <cell r="O90">
            <v>38824</v>
          </cell>
          <cell r="P90">
            <v>0</v>
          </cell>
          <cell r="Q90">
            <v>1365886470</v>
          </cell>
          <cell r="R90" t="str">
            <v>ISRAEL TOMAS TORREJON CHAVEZ</v>
          </cell>
          <cell r="S90" t="str">
            <v>BANCO ESTADO DE CHILE</v>
          </cell>
          <cell r="T90" t="str">
            <v>CUENTA CORRIENTE</v>
          </cell>
          <cell r="U90">
            <v>0</v>
          </cell>
          <cell r="V90" t="str">
            <v>ISRAEL TOMAS TORREJON CHAVEZ</v>
          </cell>
          <cell r="W90" t="str">
            <v>18.262.190-2</v>
          </cell>
          <cell r="X90" t="str">
            <v>CALLE 2 N° 3329 RAUL RETTIG</v>
          </cell>
          <cell r="Y90">
            <v>572491747</v>
          </cell>
          <cell r="Z90">
            <v>981694599</v>
          </cell>
          <cell r="AA90" t="str">
            <v>ATLETICO_TAMARUGO@HOTMAIL.COM</v>
          </cell>
          <cell r="AB90">
            <v>0</v>
          </cell>
          <cell r="AC90" t="str">
            <v>Ver Archivo</v>
          </cell>
          <cell r="AD90" t="str">
            <v>Ver Archivo</v>
          </cell>
          <cell r="AE90" t="str">
            <v>Ver Archivo</v>
          </cell>
          <cell r="AF90" t="str">
            <v>Ver Archivo</v>
          </cell>
          <cell r="AG90" t="str">
            <v>Ver Archivo</v>
          </cell>
        </row>
        <row r="91">
          <cell r="B91" t="str">
            <v>65.034.095-7</v>
          </cell>
          <cell r="C91" t="str">
            <v>Validada</v>
          </cell>
          <cell r="D91">
            <v>42870.680960648147</v>
          </cell>
          <cell r="E91">
            <v>0</v>
          </cell>
          <cell r="F91" t="str">
            <v>Club deportivo de Ajedrez Alfil de Iquique</v>
          </cell>
          <cell r="G91" t="str">
            <v>Calle Nueva 4380 DPTO.1105 Condominio Horizonte</v>
          </cell>
          <cell r="H91" t="str">
            <v>Iquique</v>
          </cell>
          <cell r="I91" t="str">
            <v>Iquique</v>
          </cell>
          <cell r="J91">
            <v>961225016</v>
          </cell>
          <cell r="K91">
            <v>962098192</v>
          </cell>
          <cell r="L91" t="str">
            <v>alfildeiquique@hotmail.com</v>
          </cell>
          <cell r="M91">
            <v>41992</v>
          </cell>
          <cell r="N91">
            <v>43453</v>
          </cell>
          <cell r="O91">
            <v>40532</v>
          </cell>
          <cell r="P91">
            <v>0</v>
          </cell>
          <cell r="Q91">
            <v>1366121079</v>
          </cell>
          <cell r="R91" t="str">
            <v>Club Deportivo de Ajedrez Alfil de Iquique</v>
          </cell>
          <cell r="S91" t="str">
            <v>BANCO ESTADO DE CHILE</v>
          </cell>
          <cell r="T91" t="str">
            <v>CUENTA DE AHORROS</v>
          </cell>
          <cell r="U91">
            <v>0</v>
          </cell>
          <cell r="V91" t="str">
            <v>Domingo Hernán Lobos González</v>
          </cell>
          <cell r="W91" t="str">
            <v>4.524.953-0</v>
          </cell>
          <cell r="X91" t="str">
            <v>Calle Nueva 4380 Depto. 1105 Condominio Horizonte</v>
          </cell>
          <cell r="Y91">
            <v>0</v>
          </cell>
          <cell r="Z91">
            <v>982025950</v>
          </cell>
          <cell r="AA91" t="str">
            <v>alfildeiquique@hotmail.com</v>
          </cell>
          <cell r="AB91">
            <v>0</v>
          </cell>
          <cell r="AC91" t="str">
            <v>Ver Archivo</v>
          </cell>
          <cell r="AD91" t="str">
            <v>Ver Archivo</v>
          </cell>
          <cell r="AE91" t="str">
            <v>Ver Archivo</v>
          </cell>
          <cell r="AF91" t="str">
            <v>Ver Archivo</v>
          </cell>
          <cell r="AG91" t="str">
            <v>Ver Archivo</v>
          </cell>
        </row>
        <row r="92">
          <cell r="B92" t="str">
            <v>65.441.990-6</v>
          </cell>
          <cell r="C92" t="str">
            <v>Grabado</v>
          </cell>
          <cell r="D92">
            <v>42741.399733796294</v>
          </cell>
          <cell r="E92">
            <v>0</v>
          </cell>
          <cell r="F92" t="str">
            <v>JV DUNAS I NORTE</v>
          </cell>
          <cell r="G92" t="str">
            <v>Pje. Los Danzantes Nro. 2919-A</v>
          </cell>
          <cell r="H92" t="str">
            <v>Iquique</v>
          </cell>
          <cell r="I92" t="str">
            <v>Iquique</v>
          </cell>
          <cell r="J92">
            <v>0</v>
          </cell>
          <cell r="K92">
            <v>996454312</v>
          </cell>
          <cell r="L92" t="str">
            <v>jvdunas1norte@gmail.com</v>
          </cell>
          <cell r="M92">
            <v>41825</v>
          </cell>
          <cell r="N92">
            <v>42921</v>
          </cell>
          <cell r="O92">
            <v>35590</v>
          </cell>
          <cell r="P92">
            <v>0</v>
          </cell>
          <cell r="Q92">
            <v>1365750722</v>
          </cell>
          <cell r="R92" t="str">
            <v>JUNTA DE VECINOS DUNAS I NORTE</v>
          </cell>
          <cell r="S92" t="str">
            <v>BANCO ESTADO DE CHILE</v>
          </cell>
          <cell r="T92" t="str">
            <v>CUENTA DE AHORROS</v>
          </cell>
          <cell r="U92">
            <v>0</v>
          </cell>
          <cell r="V92" t="str">
            <v>María Angélica Espejo Calisaya</v>
          </cell>
          <cell r="W92" t="str">
            <v>13.415.765-8</v>
          </cell>
          <cell r="X92" t="str">
            <v>Pje. Los Danzantes nro. 2919-A</v>
          </cell>
          <cell r="Y92">
            <v>0</v>
          </cell>
          <cell r="Z92">
            <v>996454312</v>
          </cell>
          <cell r="AA92" t="str">
            <v>maespejo78@gmail.com</v>
          </cell>
          <cell r="AB92">
            <v>0</v>
          </cell>
          <cell r="AC92" t="str">
            <v>Ver Archivo</v>
          </cell>
          <cell r="AD92" t="str">
            <v>Ver Archivo</v>
          </cell>
          <cell r="AE92" t="str">
            <v>Ver Archivo</v>
          </cell>
          <cell r="AF92" t="str">
            <v>Ver Archivo</v>
          </cell>
          <cell r="AG92" t="str">
            <v>Ver Archivo</v>
          </cell>
        </row>
        <row r="93">
          <cell r="B93" t="str">
            <v>65.096.926-K</v>
          </cell>
          <cell r="C93" t="str">
            <v>Grabado</v>
          </cell>
          <cell r="D93">
            <v>42741.399837962963</v>
          </cell>
          <cell r="E93">
            <v>0</v>
          </cell>
          <cell r="F93" t="str">
            <v>SOCIEDADRELIGIOSA DIABLADA SERVIDORES DE LA FE</v>
          </cell>
          <cell r="G93" t="str">
            <v>bombero hugo baez 2234</v>
          </cell>
          <cell r="H93" t="str">
            <v>Iquique</v>
          </cell>
          <cell r="I93" t="str">
            <v>Iquique</v>
          </cell>
          <cell r="J93">
            <v>211369</v>
          </cell>
          <cell r="K93">
            <v>77640569</v>
          </cell>
          <cell r="L93" t="str">
            <v>mirianbarriososorio@gmail.com</v>
          </cell>
          <cell r="M93">
            <v>41645</v>
          </cell>
          <cell r="N93">
            <v>42741</v>
          </cell>
          <cell r="O93">
            <v>41642</v>
          </cell>
          <cell r="P93">
            <v>0</v>
          </cell>
          <cell r="Q93">
            <v>65096926</v>
          </cell>
          <cell r="R93" t="str">
            <v>sociedad religiosa servidores de la fe</v>
          </cell>
          <cell r="S93" t="str">
            <v>BANCO ESTADO DE CHILE</v>
          </cell>
          <cell r="T93" t="str">
            <v>CHEQUERA ELECTRONICA/ CUENTA VISTA</v>
          </cell>
          <cell r="U93">
            <v>0</v>
          </cell>
          <cell r="V93" t="str">
            <v>MIRTA JAMET TERRAZAS NUñEZ</v>
          </cell>
          <cell r="W93" t="str">
            <v>7.885.072-8</v>
          </cell>
          <cell r="X93" t="str">
            <v>bombero hugo baez 2262</v>
          </cell>
          <cell r="Y93">
            <v>211369</v>
          </cell>
          <cell r="Z93">
            <v>77640569</v>
          </cell>
          <cell r="AA93" t="str">
            <v>mirianbarriososorio@gmail.com</v>
          </cell>
          <cell r="AB93">
            <v>0</v>
          </cell>
          <cell r="AC93" t="str">
            <v>Ver Archivo</v>
          </cell>
          <cell r="AD93" t="str">
            <v>Ver Archivo</v>
          </cell>
          <cell r="AE93" t="str">
            <v>Ver Archivo</v>
          </cell>
          <cell r="AF93" t="str">
            <v>Ver Archivo</v>
          </cell>
          <cell r="AG93" t="str">
            <v>Ver Archivo</v>
          </cell>
        </row>
        <row r="94">
          <cell r="B94" t="str">
            <v>65.073.991-4</v>
          </cell>
          <cell r="C94" t="str">
            <v>Grabado</v>
          </cell>
          <cell r="D94">
            <v>42741.399930555555</v>
          </cell>
          <cell r="E94">
            <v>0</v>
          </cell>
          <cell r="F94" t="str">
            <v>Centro Cultural, Social y Deportivp Indigenista Tambo Permanente</v>
          </cell>
          <cell r="G94" t="str">
            <v>Oscar Bonilla 634</v>
          </cell>
          <cell r="H94" t="str">
            <v>Iquique</v>
          </cell>
          <cell r="I94" t="str">
            <v>Iquique</v>
          </cell>
          <cell r="J94">
            <v>2414316</v>
          </cell>
          <cell r="K94">
            <v>951306558</v>
          </cell>
          <cell r="L94" t="str">
            <v>producciontambopermanente@gmail.com</v>
          </cell>
          <cell r="M94">
            <v>41473</v>
          </cell>
          <cell r="N94">
            <v>42569</v>
          </cell>
          <cell r="O94">
            <v>41468</v>
          </cell>
          <cell r="P94">
            <v>0</v>
          </cell>
          <cell r="Q94">
            <v>1371279926</v>
          </cell>
          <cell r="R94" t="str">
            <v>Centro cultural social y deportivo indigenista Tambo Permanente</v>
          </cell>
          <cell r="S94" t="str">
            <v>BANCO ESTADO DE CHILE</v>
          </cell>
          <cell r="T94" t="str">
            <v>CHEQUERA ELECTRONICA/ CUENTA VISTA</v>
          </cell>
          <cell r="U94">
            <v>0</v>
          </cell>
          <cell r="V94" t="str">
            <v>Carla Andrea Contreras Rivera</v>
          </cell>
          <cell r="W94" t="str">
            <v>15.002.244-4</v>
          </cell>
          <cell r="X94" t="str">
            <v>Oscar Bonilla 698</v>
          </cell>
          <cell r="Y94">
            <v>2414316</v>
          </cell>
          <cell r="Z94">
            <v>951306558</v>
          </cell>
          <cell r="AA94" t="str">
            <v>carla.ccontreras@gmail.com</v>
          </cell>
          <cell r="AB94">
            <v>0</v>
          </cell>
          <cell r="AC94" t="str">
            <v>Ver Archivo</v>
          </cell>
          <cell r="AD94" t="str">
            <v>Ver Archivo</v>
          </cell>
          <cell r="AE94" t="str">
            <v>Ver Archivo</v>
          </cell>
          <cell r="AF94" t="str">
            <v>Ver Archivo</v>
          </cell>
          <cell r="AG94" t="str">
            <v>Ver Archivo</v>
          </cell>
        </row>
        <row r="95">
          <cell r="B95" t="str">
            <v>65.000.552-K</v>
          </cell>
          <cell r="C95" t="str">
            <v>Grabado</v>
          </cell>
          <cell r="D95">
            <v>42503.399201388886</v>
          </cell>
          <cell r="E95">
            <v>0</v>
          </cell>
          <cell r="F95" t="str">
            <v>Club adulto Mayor Atletas Masters</v>
          </cell>
          <cell r="G95" t="str">
            <v>Latorre 767</v>
          </cell>
          <cell r="H95" t="str">
            <v>Iquique</v>
          </cell>
          <cell r="I95" t="str">
            <v>Iquique</v>
          </cell>
          <cell r="J95">
            <v>572340139</v>
          </cell>
          <cell r="K95">
            <v>9979912908</v>
          </cell>
          <cell r="L95" t="str">
            <v>glo_perez242003@yahoo.ess</v>
          </cell>
          <cell r="M95">
            <v>42101</v>
          </cell>
          <cell r="N95">
            <v>43197</v>
          </cell>
          <cell r="O95">
            <v>39706</v>
          </cell>
          <cell r="P95">
            <v>0</v>
          </cell>
          <cell r="Q95">
            <v>1366011095</v>
          </cell>
          <cell r="R95" t="str">
            <v>club adulto mayor atletas masters</v>
          </cell>
          <cell r="S95" t="str">
            <v>BANCO ESTADO DE CHILE</v>
          </cell>
          <cell r="T95" t="str">
            <v>CUENTA DE AHORROS</v>
          </cell>
          <cell r="U95">
            <v>0</v>
          </cell>
          <cell r="V95" t="str">
            <v>Marina Ercilia Rojas Zepeda</v>
          </cell>
          <cell r="W95" t="str">
            <v>5.608.806-7</v>
          </cell>
          <cell r="X95" t="str">
            <v>Cespedes y Gonzalez 1136</v>
          </cell>
          <cell r="Y95">
            <v>572340139</v>
          </cell>
          <cell r="Z95">
            <v>9979912908</v>
          </cell>
          <cell r="AA95" t="str">
            <v>glo_perez242003@yahoo.ess</v>
          </cell>
          <cell r="AB95">
            <v>0</v>
          </cell>
          <cell r="AC95" t="str">
            <v>Ver Archivo</v>
          </cell>
          <cell r="AD95" t="str">
            <v>Ver Archivo</v>
          </cell>
          <cell r="AE95" t="str">
            <v>Ver Archivo</v>
          </cell>
          <cell r="AF95" t="str">
            <v>Ver Archivo</v>
          </cell>
          <cell r="AG95" t="str">
            <v>Ver Archivo</v>
          </cell>
        </row>
        <row r="96">
          <cell r="B96" t="str">
            <v>65.033.342-K</v>
          </cell>
          <cell r="C96" t="str">
            <v>Validada</v>
          </cell>
          <cell r="D96">
            <v>42787.642025462963</v>
          </cell>
          <cell r="E96">
            <v>0</v>
          </cell>
          <cell r="F96" t="str">
            <v>Centro Cultural y Social del Adulto Mayor Magisterio</v>
          </cell>
          <cell r="G96" t="str">
            <v>Agua Santa 3296</v>
          </cell>
          <cell r="H96" t="str">
            <v>Iquique</v>
          </cell>
          <cell r="I96" t="str">
            <v>Iquique</v>
          </cell>
          <cell r="J96">
            <v>572216050</v>
          </cell>
          <cell r="K96">
            <v>976983280</v>
          </cell>
          <cell r="L96" t="str">
            <v>cammagisterio@gmail.com</v>
          </cell>
          <cell r="M96">
            <v>40457</v>
          </cell>
          <cell r="N96">
            <v>43014</v>
          </cell>
          <cell r="O96">
            <v>40493</v>
          </cell>
          <cell r="P96">
            <v>0</v>
          </cell>
          <cell r="Q96">
            <v>1260386944</v>
          </cell>
          <cell r="R96" t="str">
            <v>Centro Cultural y Social del Adulto Mayor Magisterio</v>
          </cell>
          <cell r="S96" t="str">
            <v>BANCO ESTADO DE CHILE</v>
          </cell>
          <cell r="T96" t="str">
            <v>CUENTA DE AHORROS</v>
          </cell>
          <cell r="U96">
            <v>0</v>
          </cell>
          <cell r="V96" t="str">
            <v>Ma. Jimena Valenzuela Díaz</v>
          </cell>
          <cell r="W96" t="str">
            <v>5.626.833-2</v>
          </cell>
          <cell r="X96" t="str">
            <v>Cerro Dragón 3999</v>
          </cell>
          <cell r="Y96">
            <v>572216050</v>
          </cell>
          <cell r="Z96">
            <v>976983280</v>
          </cell>
          <cell r="AA96" t="str">
            <v>valenzuelajimena48@gmail.com</v>
          </cell>
          <cell r="AB96">
            <v>0</v>
          </cell>
          <cell r="AC96" t="str">
            <v>Ver Archivo</v>
          </cell>
          <cell r="AD96" t="str">
            <v>Ver Archivo</v>
          </cell>
          <cell r="AE96" t="str">
            <v>Ver Archivo</v>
          </cell>
          <cell r="AF96" t="str">
            <v>Ver Archivo</v>
          </cell>
          <cell r="AG96" t="str">
            <v>Ver Archivo</v>
          </cell>
        </row>
        <row r="97">
          <cell r="B97" t="str">
            <v>56.069.040-1</v>
          </cell>
          <cell r="C97" t="str">
            <v>Grabado</v>
          </cell>
          <cell r="D97">
            <v>42741.400555555556</v>
          </cell>
          <cell r="E97">
            <v>0</v>
          </cell>
          <cell r="F97" t="str">
            <v>CONDOMINIO SOCIAL SAN LUIS</v>
          </cell>
          <cell r="G97" t="str">
            <v>PASAJE 1 3845</v>
          </cell>
          <cell r="H97" t="str">
            <v>Iquique</v>
          </cell>
          <cell r="I97" t="str">
            <v>Iquique</v>
          </cell>
          <cell r="J97">
            <v>572540918</v>
          </cell>
          <cell r="K97">
            <v>962020847</v>
          </cell>
          <cell r="L97" t="str">
            <v>condominio.sanluis3845@gmail.com</v>
          </cell>
          <cell r="M97">
            <v>41511</v>
          </cell>
          <cell r="N97">
            <v>42607</v>
          </cell>
          <cell r="O97">
            <v>41511</v>
          </cell>
          <cell r="P97">
            <v>0</v>
          </cell>
          <cell r="Q97">
            <v>1366078165</v>
          </cell>
          <cell r="R97" t="str">
            <v>COMITE DE ADMINISTRACION CONDOMINIO SAN LUIS</v>
          </cell>
          <cell r="S97" t="str">
            <v>BANCO ESTADO DE CHILE</v>
          </cell>
          <cell r="T97" t="str">
            <v>CUENTA DE AHORROS</v>
          </cell>
          <cell r="U97">
            <v>0</v>
          </cell>
          <cell r="V97" t="str">
            <v>MARTA ROSA PINTO ZUÑIGA</v>
          </cell>
          <cell r="W97" t="str">
            <v>11.528.110-0</v>
          </cell>
          <cell r="X97" t="str">
            <v>PASAJE 1 3845, DEPTO.605</v>
          </cell>
          <cell r="Y97">
            <v>540918</v>
          </cell>
          <cell r="Z97">
            <v>62020847</v>
          </cell>
          <cell r="AA97" t="str">
            <v>condominio.sanluis3845@gmail.com</v>
          </cell>
          <cell r="AB97">
            <v>0</v>
          </cell>
          <cell r="AC97" t="str">
            <v>Ver Archivo</v>
          </cell>
          <cell r="AD97" t="str">
            <v>Ver Archivo</v>
          </cell>
          <cell r="AE97" t="str">
            <v>Ver Archivo</v>
          </cell>
          <cell r="AF97" t="str">
            <v>Ver Archivo</v>
          </cell>
          <cell r="AG97" t="str">
            <v>Ver Archivo</v>
          </cell>
        </row>
        <row r="98">
          <cell r="B98" t="str">
            <v>65.420.090-4</v>
          </cell>
          <cell r="C98" t="str">
            <v>Grabado</v>
          </cell>
          <cell r="D98">
            <v>42594.540254629632</v>
          </cell>
          <cell r="E98">
            <v>0</v>
          </cell>
          <cell r="F98" t="str">
            <v>Junta de Vecinos Vista al Mar</v>
          </cell>
          <cell r="G98" t="str">
            <v>Pasaje Salitrera Peña Retiro 3401</v>
          </cell>
          <cell r="H98" t="str">
            <v>Iquique</v>
          </cell>
          <cell r="I98" t="str">
            <v>Iquique</v>
          </cell>
          <cell r="J98">
            <v>0</v>
          </cell>
          <cell r="K98">
            <v>985184325</v>
          </cell>
          <cell r="L98" t="str">
            <v>juntadevecinosvistalmar@gmail.com</v>
          </cell>
          <cell r="M98">
            <v>41347</v>
          </cell>
          <cell r="N98">
            <v>42445</v>
          </cell>
          <cell r="O98">
            <v>41424</v>
          </cell>
          <cell r="P98">
            <v>0</v>
          </cell>
          <cell r="Q98">
            <v>1860212591</v>
          </cell>
          <cell r="R98" t="str">
            <v>Junta de Vecinos Vista al Mar</v>
          </cell>
          <cell r="S98" t="str">
            <v>BANCO ESTADO DE CHILE</v>
          </cell>
          <cell r="T98" t="str">
            <v>CUENTA DE AHORROS</v>
          </cell>
          <cell r="U98">
            <v>0</v>
          </cell>
          <cell r="V98" t="str">
            <v>Nolfa Soto Castillo</v>
          </cell>
          <cell r="W98" t="str">
            <v>5.088.390-6</v>
          </cell>
          <cell r="X98" t="str">
            <v>Calle Santa Rosa 3474</v>
          </cell>
          <cell r="Y98">
            <v>0</v>
          </cell>
          <cell r="Z98">
            <v>985184325</v>
          </cell>
          <cell r="AA98" t="str">
            <v>nolfasc@hotmail.com</v>
          </cell>
          <cell r="AB98">
            <v>0</v>
          </cell>
          <cell r="AC98" t="str">
            <v>Ver Archivo</v>
          </cell>
          <cell r="AD98" t="str">
            <v>Ver Archivo</v>
          </cell>
          <cell r="AE98" t="str">
            <v>Ver Archivo</v>
          </cell>
          <cell r="AF98" t="str">
            <v>Ver Archivo</v>
          </cell>
          <cell r="AG98" t="str">
            <v>Ver Archivo</v>
          </cell>
        </row>
        <row r="99">
          <cell r="B99" t="str">
            <v>65.034.095-7</v>
          </cell>
          <cell r="C99" t="str">
            <v>Validada</v>
          </cell>
          <cell r="D99">
            <v>42870.680960648147</v>
          </cell>
          <cell r="E99">
            <v>0</v>
          </cell>
          <cell r="F99" t="str">
            <v>Club deportivo de Ajedrez Alfil de Iquique</v>
          </cell>
          <cell r="G99" t="str">
            <v>Calle Nueva 4380 DPTO.1105 Condominio Horizonte</v>
          </cell>
          <cell r="H99" t="str">
            <v>Iquique</v>
          </cell>
          <cell r="I99" t="str">
            <v>Iquique</v>
          </cell>
          <cell r="J99">
            <v>961225016</v>
          </cell>
          <cell r="K99">
            <v>962098192</v>
          </cell>
          <cell r="L99" t="str">
            <v>alfildeiquique@hotmail.com</v>
          </cell>
          <cell r="M99">
            <v>41992</v>
          </cell>
          <cell r="N99">
            <v>43453</v>
          </cell>
          <cell r="O99">
            <v>40532</v>
          </cell>
          <cell r="P99">
            <v>0</v>
          </cell>
          <cell r="Q99">
            <v>1366121079</v>
          </cell>
          <cell r="R99" t="str">
            <v>Club Deportivo de Ajedrez Alfil de Iquique</v>
          </cell>
          <cell r="S99" t="str">
            <v>BANCO ESTADO DE CHILE</v>
          </cell>
          <cell r="T99" t="str">
            <v>CUENTA DE AHORROS</v>
          </cell>
          <cell r="U99">
            <v>0</v>
          </cell>
          <cell r="V99" t="str">
            <v>Domingo Hernán Lobos González</v>
          </cell>
          <cell r="W99" t="str">
            <v>4.524.953-0</v>
          </cell>
          <cell r="X99" t="str">
            <v>Calle Nueva 4380 Depto. 1105 Condominio Horizonte</v>
          </cell>
          <cell r="Y99">
            <v>0</v>
          </cell>
          <cell r="Z99">
            <v>982025950</v>
          </cell>
          <cell r="AA99" t="str">
            <v>alfildeiquique@hotmail.com</v>
          </cell>
          <cell r="AB99">
            <v>0</v>
          </cell>
          <cell r="AC99" t="str">
            <v>Ver Archivo</v>
          </cell>
          <cell r="AD99" t="str">
            <v>Ver Archivo</v>
          </cell>
          <cell r="AE99" t="str">
            <v>Ver Archivo</v>
          </cell>
          <cell r="AF99" t="str">
            <v>Ver Archivo</v>
          </cell>
          <cell r="AG99">
            <v>0</v>
          </cell>
        </row>
        <row r="100">
          <cell r="B100" t="str">
            <v>65.077.979-7</v>
          </cell>
          <cell r="C100" t="str">
            <v>Grabado</v>
          </cell>
          <cell r="D100">
            <v>42767.514502314814</v>
          </cell>
          <cell r="E100">
            <v>0</v>
          </cell>
          <cell r="F100" t="str">
            <v>ASOCIACION APEDI-CHILE</v>
          </cell>
          <cell r="G100" t="str">
            <v>SECTOR LOS PUQUIOS 73</v>
          </cell>
          <cell r="H100" t="str">
            <v>Tamarugal</v>
          </cell>
          <cell r="I100" t="str">
            <v>Pozo Almonte</v>
          </cell>
          <cell r="J100">
            <v>572407264</v>
          </cell>
          <cell r="K100">
            <v>982705605</v>
          </cell>
          <cell r="L100" t="str">
            <v>aapedichile@gmail.com</v>
          </cell>
          <cell r="M100">
            <v>41557</v>
          </cell>
          <cell r="N100">
            <v>43027</v>
          </cell>
          <cell r="O100">
            <v>41557</v>
          </cell>
          <cell r="P100">
            <v>0</v>
          </cell>
          <cell r="Q100">
            <v>3070020989</v>
          </cell>
          <cell r="R100" t="str">
            <v>Asociación APEDI-Chile</v>
          </cell>
          <cell r="S100" t="str">
            <v>BANCO ESTADO DE CHILE</v>
          </cell>
          <cell r="T100" t="str">
            <v>CHEQUERA ELECTRONICA/ CUENTA VISTA</v>
          </cell>
          <cell r="U100">
            <v>0</v>
          </cell>
          <cell r="V100" t="str">
            <v>ISABEL ELENA CUADRO VALDES</v>
          </cell>
          <cell r="W100" t="str">
            <v>6.527.042-0</v>
          </cell>
          <cell r="X100" t="str">
            <v>las Vizcachas, La Huayca, Pozo Almonte</v>
          </cell>
          <cell r="Y100">
            <v>572407264</v>
          </cell>
          <cell r="Z100">
            <v>982705605</v>
          </cell>
          <cell r="AA100" t="str">
            <v>icuadrovaldes@gmail.com</v>
          </cell>
          <cell r="AB100">
            <v>0</v>
          </cell>
          <cell r="AC100" t="str">
            <v>Ver Archivo</v>
          </cell>
          <cell r="AD100" t="str">
            <v>Ver Archivo</v>
          </cell>
          <cell r="AE100" t="str">
            <v>Ver Archivo</v>
          </cell>
          <cell r="AF100" t="str">
            <v>Ver Archivo</v>
          </cell>
          <cell r="AG100" t="str">
            <v>Ver Archivo</v>
          </cell>
        </row>
        <row r="101">
          <cell r="B101" t="str">
            <v>65.278.630-8</v>
          </cell>
          <cell r="C101" t="str">
            <v>Validada</v>
          </cell>
          <cell r="D101">
            <v>42802.48510416667</v>
          </cell>
          <cell r="E101">
            <v>0</v>
          </cell>
          <cell r="F101" t="str">
            <v>club deportivo boxing club salvador villarroel toledo</v>
          </cell>
          <cell r="G101" t="str">
            <v>Moises Gonzalez 1515</v>
          </cell>
          <cell r="H101" t="str">
            <v>Iquique</v>
          </cell>
          <cell r="I101" t="str">
            <v>Iquique</v>
          </cell>
          <cell r="J101">
            <v>0</v>
          </cell>
          <cell r="K101">
            <v>94803973</v>
          </cell>
          <cell r="L101" t="str">
            <v>clubsalvadorvillarroel@gmail.com</v>
          </cell>
          <cell r="M101">
            <v>42419</v>
          </cell>
          <cell r="N101">
            <v>43150</v>
          </cell>
          <cell r="O101">
            <v>37872</v>
          </cell>
          <cell r="P101">
            <v>0</v>
          </cell>
          <cell r="Q101">
            <v>1365574010</v>
          </cell>
          <cell r="R101" t="str">
            <v>club deportivo boxing club salvador villarroel toledo</v>
          </cell>
          <cell r="S101" t="str">
            <v>BANCO ESTADO DE CHILE</v>
          </cell>
          <cell r="T101" t="str">
            <v>CUENTA DE AHORROS</v>
          </cell>
          <cell r="U101">
            <v>0</v>
          </cell>
          <cell r="V101" t="str">
            <v>Nicolas Segundo Saavedra Ugalde</v>
          </cell>
          <cell r="W101" t="str">
            <v>6.170.040-4</v>
          </cell>
          <cell r="X101" t="str">
            <v>Oscar Bonilla 352</v>
          </cell>
          <cell r="Y101">
            <v>0</v>
          </cell>
          <cell r="Z101">
            <v>94803973</v>
          </cell>
          <cell r="AA101" t="str">
            <v>nicosabe8@hotmail.com</v>
          </cell>
          <cell r="AB101">
            <v>0</v>
          </cell>
          <cell r="AC101" t="str">
            <v>Ver Archivo</v>
          </cell>
          <cell r="AD101" t="str">
            <v>Ver Archivo</v>
          </cell>
          <cell r="AE101" t="str">
            <v>Ver Archivo</v>
          </cell>
          <cell r="AF101" t="str">
            <v>Ver Archivo</v>
          </cell>
          <cell r="AG101" t="str">
            <v>Ver Archivo</v>
          </cell>
        </row>
        <row r="102">
          <cell r="B102" t="str">
            <v>65.001.177-5</v>
          </cell>
          <cell r="C102" t="str">
            <v>Validada</v>
          </cell>
          <cell r="D102">
            <v>42787.643564814818</v>
          </cell>
          <cell r="E102">
            <v>0</v>
          </cell>
          <cell r="F102" t="str">
            <v>Club Adulto Mayor del Círculo de Sub Oficiales en Retiro Alfredo Rojas González Para una Vida Mejor</v>
          </cell>
          <cell r="G102" t="str">
            <v>O´Higgins 912</v>
          </cell>
          <cell r="H102" t="str">
            <v>Iquique</v>
          </cell>
          <cell r="I102" t="str">
            <v>Iquique</v>
          </cell>
          <cell r="J102">
            <v>0</v>
          </cell>
          <cell r="K102">
            <v>982933104</v>
          </cell>
          <cell r="L102" t="str">
            <v>camssoovidamejor@hotmail.com</v>
          </cell>
          <cell r="M102">
            <v>41779</v>
          </cell>
          <cell r="N102">
            <v>42875</v>
          </cell>
          <cell r="O102">
            <v>39721</v>
          </cell>
          <cell r="P102">
            <v>0</v>
          </cell>
          <cell r="Q102">
            <v>1366005290</v>
          </cell>
          <cell r="R102" t="str">
            <v>Club Adulto Mayor del Círculo de SSOO Alfredo Rojas Gonzalez Para Una Vida Mejor</v>
          </cell>
          <cell r="S102" t="str">
            <v>BANCO ESTADO DE CHILE</v>
          </cell>
          <cell r="T102" t="str">
            <v>CUENTA DE AHORROS</v>
          </cell>
          <cell r="U102">
            <v>0</v>
          </cell>
          <cell r="V102" t="str">
            <v>Humberto Bustos Maturana</v>
          </cell>
          <cell r="W102" t="str">
            <v>4.867.438-0</v>
          </cell>
          <cell r="X102" t="str">
            <v>Gorostiaga 103</v>
          </cell>
          <cell r="Y102">
            <v>5722322279</v>
          </cell>
          <cell r="Z102">
            <v>982933104</v>
          </cell>
          <cell r="AA102" t="str">
            <v>humbertobustosmaturana@yahoo.es</v>
          </cell>
          <cell r="AB102">
            <v>0</v>
          </cell>
          <cell r="AC102" t="str">
            <v>Ver Archivo</v>
          </cell>
          <cell r="AD102" t="str">
            <v>Ver Archivo</v>
          </cell>
          <cell r="AE102" t="str">
            <v>Ver Archivo</v>
          </cell>
          <cell r="AF102" t="str">
            <v>Ver Archivo</v>
          </cell>
          <cell r="AG102" t="str">
            <v>Ver Archivo</v>
          </cell>
        </row>
        <row r="103">
          <cell r="B103" t="str">
            <v>65.467.830-8</v>
          </cell>
          <cell r="C103" t="str">
            <v>Validada</v>
          </cell>
          <cell r="D103">
            <v>42836.393171296295</v>
          </cell>
          <cell r="E103">
            <v>0</v>
          </cell>
          <cell r="F103" t="str">
            <v>Club Deportivo Livingstone</v>
          </cell>
          <cell r="G103" t="str">
            <v>Pasaje El Salitre 2182</v>
          </cell>
          <cell r="H103" t="str">
            <v>Iquique</v>
          </cell>
          <cell r="I103" t="str">
            <v>Iquique</v>
          </cell>
          <cell r="J103">
            <v>5722420944</v>
          </cell>
          <cell r="K103">
            <v>992790799</v>
          </cell>
          <cell r="L103" t="str">
            <v>c.deportivo.livingstone@gmail.com</v>
          </cell>
          <cell r="M103">
            <v>42733</v>
          </cell>
          <cell r="N103">
            <v>43828</v>
          </cell>
          <cell r="O103">
            <v>33872</v>
          </cell>
          <cell r="P103">
            <v>0</v>
          </cell>
          <cell r="Q103">
            <v>1366050678</v>
          </cell>
          <cell r="R103" t="str">
            <v>Club Deportivo Livingstne</v>
          </cell>
          <cell r="S103" t="str">
            <v>BANCO ESTADO DE CHILE</v>
          </cell>
          <cell r="T103" t="str">
            <v>CUENTA DE AHORROS</v>
          </cell>
          <cell r="U103">
            <v>0</v>
          </cell>
          <cell r="V103" t="str">
            <v>Fernando Loayza Ponce</v>
          </cell>
          <cell r="W103" t="str">
            <v>8.657.790-9</v>
          </cell>
          <cell r="X103" t="str">
            <v>Ejercito 72 Población Jorge Inostrosa</v>
          </cell>
          <cell r="Y103">
            <v>5722420944</v>
          </cell>
          <cell r="Z103">
            <v>992790799</v>
          </cell>
          <cell r="AA103" t="str">
            <v>c.deporivo.livingstone@gmail.com</v>
          </cell>
          <cell r="AB103">
            <v>0</v>
          </cell>
          <cell r="AC103" t="str">
            <v>Ver Archivo</v>
          </cell>
          <cell r="AD103" t="str">
            <v>Ver Archivo</v>
          </cell>
          <cell r="AE103" t="str">
            <v>Ver Archivo</v>
          </cell>
          <cell r="AF103" t="str">
            <v>Ver Archivo</v>
          </cell>
          <cell r="AG103" t="str">
            <v>Ver Archivo</v>
          </cell>
        </row>
        <row r="104">
          <cell r="B104" t="str">
            <v>65.084.354-1</v>
          </cell>
          <cell r="C104" t="str">
            <v>Grabado</v>
          </cell>
          <cell r="D104">
            <v>42741.400949074072</v>
          </cell>
          <cell r="E104">
            <v>0</v>
          </cell>
          <cell r="F104" t="str">
            <v>CENTRO SOCIAL Y CULTURAL RELIGIOSO PIELES ROJAS CRUZADOS</v>
          </cell>
          <cell r="G104" t="str">
            <v>PASAJE ARICA 2255</v>
          </cell>
          <cell r="H104" t="str">
            <v>Iquique</v>
          </cell>
          <cell r="I104" t="str">
            <v>Iquique</v>
          </cell>
          <cell r="J104">
            <v>572433407</v>
          </cell>
          <cell r="K104">
            <v>997848828</v>
          </cell>
          <cell r="L104" t="str">
            <v>PIELESROJASCRUZADOS@GMAIL.COM</v>
          </cell>
          <cell r="M104">
            <v>41819</v>
          </cell>
          <cell r="N104">
            <v>42915</v>
          </cell>
          <cell r="O104">
            <v>41678</v>
          </cell>
          <cell r="P104">
            <v>0</v>
          </cell>
          <cell r="Q104">
            <v>1371193193</v>
          </cell>
          <cell r="R104" t="str">
            <v>CENTRO SOCIAL Y CULTURAL RELIGIOSO PIELES ROJAS CRUZADOS</v>
          </cell>
          <cell r="S104" t="str">
            <v>BANCO ESTADO DE CHILE</v>
          </cell>
          <cell r="T104" t="str">
            <v>CHEQUERA ELECTRONICA/ CUENTA VISTA</v>
          </cell>
          <cell r="U104">
            <v>0</v>
          </cell>
          <cell r="V104" t="str">
            <v>PALOMA FLOR CAMPBELL GARCIA</v>
          </cell>
          <cell r="W104" t="str">
            <v>15.685.161-2</v>
          </cell>
          <cell r="X104" t="str">
            <v>SARGENTO ALDEA 1678</v>
          </cell>
          <cell r="Y104">
            <v>572433407</v>
          </cell>
          <cell r="Z104">
            <v>997848828</v>
          </cell>
          <cell r="AA104" t="str">
            <v>SUPERPALOMAFLOR@HOTMAIL.COM</v>
          </cell>
          <cell r="AB104">
            <v>0</v>
          </cell>
          <cell r="AC104" t="str">
            <v>Ver Archivo</v>
          </cell>
          <cell r="AD104" t="str">
            <v>Ver Archivo</v>
          </cell>
          <cell r="AE104" t="str">
            <v>Ver Archivo</v>
          </cell>
          <cell r="AF104" t="str">
            <v>Ver Archivo</v>
          </cell>
          <cell r="AG104" t="str">
            <v>Ver Archivo</v>
          </cell>
        </row>
        <row r="105">
          <cell r="B105" t="str">
            <v>75.525.700-1</v>
          </cell>
          <cell r="C105" t="str">
            <v>Validada</v>
          </cell>
          <cell r="D105">
            <v>42808.472916666666</v>
          </cell>
          <cell r="E105">
            <v>0</v>
          </cell>
          <cell r="F105" t="str">
            <v>Liga de Fútbol de Menores de Iquique</v>
          </cell>
          <cell r="G105" t="str">
            <v>Casa del Deportista, Castro Ramos 2397 Iquique</v>
          </cell>
          <cell r="H105" t="str">
            <v>Iquique</v>
          </cell>
          <cell r="I105" t="str">
            <v>Iquique</v>
          </cell>
          <cell r="J105">
            <v>572448192</v>
          </cell>
          <cell r="K105">
            <v>990477655</v>
          </cell>
          <cell r="L105" t="str">
            <v>ligademenores.iquique@gmail.com</v>
          </cell>
          <cell r="M105">
            <v>42633</v>
          </cell>
          <cell r="N105">
            <v>43728</v>
          </cell>
          <cell r="O105">
            <v>36104</v>
          </cell>
          <cell r="P105">
            <v>0</v>
          </cell>
          <cell r="Q105">
            <v>1366071497</v>
          </cell>
          <cell r="R105" t="str">
            <v>Liga de Fútbol de Menores de Iquique</v>
          </cell>
          <cell r="S105" t="str">
            <v>BANCO ESTADO DE CHILE</v>
          </cell>
          <cell r="T105" t="str">
            <v>CUENTA DE AHORROS</v>
          </cell>
          <cell r="U105">
            <v>0</v>
          </cell>
          <cell r="V105" t="str">
            <v>Roberto Erie Vallejos Jeria</v>
          </cell>
          <cell r="W105" t="str">
            <v>7.705.333-6</v>
          </cell>
          <cell r="X105" t="str">
            <v>Salitrera Nebraska N° 3244, Iquique</v>
          </cell>
          <cell r="Y105">
            <v>572448192</v>
          </cell>
          <cell r="Z105">
            <v>990477655</v>
          </cell>
          <cell r="AA105" t="str">
            <v>ligademenores.iquique@gmail.com</v>
          </cell>
          <cell r="AB105">
            <v>0</v>
          </cell>
          <cell r="AC105" t="str">
            <v>Ver Archivo</v>
          </cell>
          <cell r="AD105" t="str">
            <v>Ver Archivo</v>
          </cell>
          <cell r="AE105" t="str">
            <v>Ver Archivo</v>
          </cell>
          <cell r="AF105" t="str">
            <v>Ver Archivo</v>
          </cell>
          <cell r="AG105" t="str">
            <v>Ver Archivo</v>
          </cell>
        </row>
        <row r="106">
          <cell r="B106" t="str">
            <v>56.077.080-4</v>
          </cell>
          <cell r="C106" t="str">
            <v>Grabado</v>
          </cell>
          <cell r="D106">
            <v>42741.401458333334</v>
          </cell>
          <cell r="E106">
            <v>0</v>
          </cell>
          <cell r="F106" t="str">
            <v>club deportivo social caupolican</v>
          </cell>
          <cell r="G106" t="str">
            <v>colo colo 1612</v>
          </cell>
          <cell r="H106" t="str">
            <v>Tamarugal</v>
          </cell>
          <cell r="I106" t="str">
            <v>Iquique</v>
          </cell>
          <cell r="J106">
            <v>59852990</v>
          </cell>
          <cell r="K106">
            <v>59852990</v>
          </cell>
          <cell r="L106" t="str">
            <v>club.caupolican.iquique@gmail.com</v>
          </cell>
          <cell r="M106">
            <v>41892</v>
          </cell>
          <cell r="N106">
            <v>42988</v>
          </cell>
          <cell r="O106">
            <v>36495</v>
          </cell>
          <cell r="P106">
            <v>0</v>
          </cell>
          <cell r="Q106">
            <v>1365447531</v>
          </cell>
          <cell r="R106" t="str">
            <v>club deportivo social caupolican</v>
          </cell>
          <cell r="S106" t="str">
            <v>BANCO ESTADO DE CHILE</v>
          </cell>
          <cell r="T106" t="str">
            <v>CUENTA DE AHORROS</v>
          </cell>
          <cell r="U106">
            <v>0</v>
          </cell>
          <cell r="V106" t="str">
            <v>estrella del carmen</v>
          </cell>
          <cell r="W106" t="str">
            <v>12.611.415-k</v>
          </cell>
          <cell r="X106" t="str">
            <v>colo colo 1614</v>
          </cell>
          <cell r="Y106">
            <v>59852990</v>
          </cell>
          <cell r="Z106">
            <v>59852990</v>
          </cell>
          <cell r="AA106" t="str">
            <v>club.caupolican.iquique@gmail.com</v>
          </cell>
          <cell r="AB106">
            <v>0</v>
          </cell>
          <cell r="AC106" t="str">
            <v>Ver Archivo</v>
          </cell>
          <cell r="AD106" t="str">
            <v>Ver Archivo</v>
          </cell>
          <cell r="AE106" t="str">
            <v>Ver Archivo</v>
          </cell>
          <cell r="AF106" t="str">
            <v>Ver Archivo</v>
          </cell>
          <cell r="AG106" t="str">
            <v>Ver Archivo</v>
          </cell>
        </row>
        <row r="107">
          <cell r="B107" t="str">
            <v>65.026.396-0</v>
          </cell>
          <cell r="C107" t="str">
            <v>Grabado</v>
          </cell>
          <cell r="D107">
            <v>42741.401562500003</v>
          </cell>
          <cell r="E107">
            <v>0</v>
          </cell>
          <cell r="F107" t="str">
            <v>CLUB DEPORTIVO RAMON ESTAY</v>
          </cell>
          <cell r="G107" t="str">
            <v>AVENIDA HEROES DE LA CONCEPCION S/N CON CESPEDES Y GONZALEZ</v>
          </cell>
          <cell r="H107" t="str">
            <v>Iquique</v>
          </cell>
          <cell r="I107" t="str">
            <v>Iquique</v>
          </cell>
          <cell r="J107">
            <v>992574765</v>
          </cell>
          <cell r="K107">
            <v>998746517</v>
          </cell>
          <cell r="L107" t="str">
            <v>cdramonestayiquique@gmail.com</v>
          </cell>
          <cell r="M107">
            <v>41089</v>
          </cell>
          <cell r="N107">
            <v>42551</v>
          </cell>
          <cell r="O107">
            <v>36343</v>
          </cell>
          <cell r="P107">
            <v>0</v>
          </cell>
          <cell r="Q107">
            <v>1366110972</v>
          </cell>
          <cell r="R107" t="str">
            <v>CLUB DEPORTIVO RAMON ESTAY</v>
          </cell>
          <cell r="S107" t="str">
            <v>BANCO ESTADO DE CHILE</v>
          </cell>
          <cell r="T107" t="str">
            <v>CHEQUERA ELECTRONICA/ CUENTA VISTA</v>
          </cell>
          <cell r="U107">
            <v>0</v>
          </cell>
          <cell r="V107" t="str">
            <v>DAVID HUMBERTO VERDEJO JORQUERA</v>
          </cell>
          <cell r="W107" t="str">
            <v>9.117.125-2</v>
          </cell>
          <cell r="X107" t="str">
            <v>PADRE HURTADO 2156</v>
          </cell>
          <cell r="Y107">
            <v>92574765</v>
          </cell>
          <cell r="Z107">
            <v>998746517</v>
          </cell>
          <cell r="AA107" t="str">
            <v>transverdejo@entelchile.net</v>
          </cell>
          <cell r="AB107">
            <v>0</v>
          </cell>
          <cell r="AC107" t="str">
            <v>Ver Archivo</v>
          </cell>
          <cell r="AD107" t="str">
            <v>Ver Archivo</v>
          </cell>
          <cell r="AE107" t="str">
            <v>Ver Archivo</v>
          </cell>
          <cell r="AF107" t="str">
            <v>Ver Archivo</v>
          </cell>
          <cell r="AG107" t="str">
            <v>Ver Archivo</v>
          </cell>
        </row>
        <row r="108">
          <cell r="B108" t="str">
            <v>65.049.370-2</v>
          </cell>
          <cell r="C108" t="str">
            <v>Validada</v>
          </cell>
          <cell r="D108">
            <v>42787.640636574077</v>
          </cell>
          <cell r="E108">
            <v>0</v>
          </cell>
          <cell r="F108" t="str">
            <v>Union Comunal Siglo XXI</v>
          </cell>
          <cell r="G108" t="str">
            <v>Agua Santa 3296</v>
          </cell>
          <cell r="H108" t="str">
            <v>Iquique</v>
          </cell>
          <cell r="I108" t="str">
            <v>Iquique</v>
          </cell>
          <cell r="J108">
            <v>572449095</v>
          </cell>
          <cell r="K108">
            <v>96979643</v>
          </cell>
          <cell r="L108" t="str">
            <v>ucamsigloxxi@gmail.com</v>
          </cell>
          <cell r="M108">
            <v>41894</v>
          </cell>
          <cell r="N108">
            <v>42990</v>
          </cell>
          <cell r="O108">
            <v>40328</v>
          </cell>
          <cell r="P108">
            <v>0</v>
          </cell>
          <cell r="Q108">
            <v>1365801416</v>
          </cell>
          <cell r="R108" t="str">
            <v>Unión Comunal Siglo XXI</v>
          </cell>
          <cell r="S108" t="str">
            <v>BANCO ESTADO DE CHILE</v>
          </cell>
          <cell r="T108" t="str">
            <v>CUENTA DE AHORROS</v>
          </cell>
          <cell r="U108">
            <v>0</v>
          </cell>
          <cell r="V108" t="str">
            <v>Mario Muñoz Risso</v>
          </cell>
          <cell r="W108" t="str">
            <v>9.781.077-K</v>
          </cell>
          <cell r="X108" t="str">
            <v>Pasaje Sibaya 2262</v>
          </cell>
          <cell r="Y108">
            <v>0</v>
          </cell>
          <cell r="Z108">
            <v>96979643</v>
          </cell>
          <cell r="AA108" t="str">
            <v>m.risso@yahoo.es</v>
          </cell>
          <cell r="AB108">
            <v>0</v>
          </cell>
          <cell r="AC108" t="str">
            <v>Ver Archivo</v>
          </cell>
          <cell r="AD108" t="str">
            <v>Ver Archivo</v>
          </cell>
          <cell r="AE108" t="str">
            <v>Ver Archivo</v>
          </cell>
          <cell r="AF108" t="str">
            <v>Ver Archivo</v>
          </cell>
          <cell r="AG108" t="str">
            <v>Ver Archivo</v>
          </cell>
        </row>
        <row r="109">
          <cell r="B109" t="str">
            <v>71.768.600-4</v>
          </cell>
          <cell r="C109" t="str">
            <v>Grabado</v>
          </cell>
          <cell r="D109">
            <v>42741.401990740742</v>
          </cell>
          <cell r="E109">
            <v>0</v>
          </cell>
          <cell r="F109" t="str">
            <v>CORPORACION CULTURAL NUEVA ACROPOLIS CHILE</v>
          </cell>
          <cell r="G109" t="str">
            <v>SAN MARTIN 486</v>
          </cell>
          <cell r="H109" t="str">
            <v>Iquique</v>
          </cell>
          <cell r="I109" t="str">
            <v>Iquique</v>
          </cell>
          <cell r="J109">
            <v>572470080</v>
          </cell>
          <cell r="K109">
            <v>94005037</v>
          </cell>
          <cell r="L109" t="str">
            <v>iquique@nueva-acropolis.cl</v>
          </cell>
          <cell r="M109">
            <v>42083</v>
          </cell>
          <cell r="N109">
            <v>42449</v>
          </cell>
          <cell r="O109">
            <v>33164</v>
          </cell>
          <cell r="P109">
            <v>0</v>
          </cell>
          <cell r="Q109">
            <v>5532795</v>
          </cell>
          <cell r="R109" t="str">
            <v>CORPORACION CULTURAL NUEVA ACROPOLIS</v>
          </cell>
          <cell r="S109" t="str">
            <v>BANCO ESTADO DE CHILE</v>
          </cell>
          <cell r="T109" t="str">
            <v>CUENTA CORRIENTE</v>
          </cell>
          <cell r="U109">
            <v>0</v>
          </cell>
          <cell r="V109" t="str">
            <v>RONNY SANDOVAL VARAS</v>
          </cell>
          <cell r="W109" t="str">
            <v>13.415.245-1</v>
          </cell>
          <cell r="X109" t="str">
            <v>San Martin 486</v>
          </cell>
          <cell r="Y109">
            <v>572470080</v>
          </cell>
          <cell r="Z109">
            <v>94005037</v>
          </cell>
          <cell r="AA109" t="str">
            <v>ronny.sandoval@gmail.com</v>
          </cell>
          <cell r="AB109">
            <v>0</v>
          </cell>
          <cell r="AC109" t="str">
            <v>Ver Archivo</v>
          </cell>
          <cell r="AD109" t="str">
            <v>Ver Archivo</v>
          </cell>
          <cell r="AE109" t="str">
            <v>Ver Archivo</v>
          </cell>
          <cell r="AF109" t="str">
            <v>Ver Archivo</v>
          </cell>
          <cell r="AG109" t="str">
            <v>Ver Archivo</v>
          </cell>
        </row>
        <row r="110">
          <cell r="B110" t="str">
            <v>65.012.609-2</v>
          </cell>
          <cell r="C110" t="str">
            <v>Grabado</v>
          </cell>
          <cell r="D110" t="str">
            <v>0000-00-00 00:00:00</v>
          </cell>
          <cell r="E110">
            <v>0</v>
          </cell>
          <cell r="F110" t="str">
            <v>CLUB DEPORTIVO PEDRO PALLERES CABEZAS</v>
          </cell>
          <cell r="G110" t="str">
            <v>SOTOMAYOR 66</v>
          </cell>
          <cell r="H110" t="str">
            <v>Tamarugal</v>
          </cell>
          <cell r="I110" t="str">
            <v>Huara</v>
          </cell>
          <cell r="J110">
            <v>0</v>
          </cell>
          <cell r="K110">
            <v>54202644</v>
          </cell>
          <cell r="L110" t="str">
            <v>c.d.pedropalleres@hotmail.com</v>
          </cell>
          <cell r="M110">
            <v>42117</v>
          </cell>
          <cell r="N110">
            <v>42848</v>
          </cell>
          <cell r="O110">
            <v>38138</v>
          </cell>
          <cell r="P110">
            <v>0</v>
          </cell>
          <cell r="Q110">
            <v>0</v>
          </cell>
          <cell r="R110" t="str">
            <v>Club Deportivo Pedro Palleres Cabezas</v>
          </cell>
          <cell r="S110" t="str">
            <v>BANCO ESTADO DE CHILE</v>
          </cell>
          <cell r="T110" t="str">
            <v>CHEQUERA ELECTRONICA/ CUENTA VISTA</v>
          </cell>
          <cell r="U110">
            <v>0</v>
          </cell>
          <cell r="V110" t="str">
            <v>ROBERTO ADOLFO MASOLIVER BECERRA</v>
          </cell>
          <cell r="W110" t="str">
            <v>12.439.141-5</v>
          </cell>
          <cell r="X110" t="str">
            <v>SOTOMAYOR 66</v>
          </cell>
          <cell r="Y110">
            <v>0</v>
          </cell>
          <cell r="Z110">
            <v>54202644</v>
          </cell>
          <cell r="AA110" t="str">
            <v>r.masoliver@hotmail.com</v>
          </cell>
          <cell r="AB110">
            <v>0</v>
          </cell>
          <cell r="AC110">
            <v>0</v>
          </cell>
          <cell r="AD110">
            <v>0</v>
          </cell>
          <cell r="AE110">
            <v>0</v>
          </cell>
          <cell r="AF110">
            <v>0</v>
          </cell>
          <cell r="AG110">
            <v>0</v>
          </cell>
        </row>
        <row r="111">
          <cell r="B111" t="str">
            <v>65.791.690-0</v>
          </cell>
          <cell r="C111" t="str">
            <v>Grabado</v>
          </cell>
          <cell r="D111">
            <v>42741.402083333334</v>
          </cell>
          <cell r="E111">
            <v>0</v>
          </cell>
          <cell r="F111" t="str">
            <v>Club Adulto Mayor Kariuru</v>
          </cell>
          <cell r="G111" t="str">
            <v>Libertad 975</v>
          </cell>
          <cell r="H111" t="str">
            <v>Iquique</v>
          </cell>
          <cell r="I111" t="str">
            <v>Iquique</v>
          </cell>
          <cell r="J111">
            <v>0</v>
          </cell>
          <cell r="K111">
            <v>978677819</v>
          </cell>
          <cell r="L111" t="str">
            <v>clubkariuru@hotmail.com</v>
          </cell>
          <cell r="M111">
            <v>41744</v>
          </cell>
          <cell r="N111">
            <v>42840</v>
          </cell>
          <cell r="O111">
            <v>39157</v>
          </cell>
          <cell r="P111">
            <v>0</v>
          </cell>
          <cell r="Q111">
            <v>1366013764</v>
          </cell>
          <cell r="R111" t="str">
            <v>Club Adulto Mayor Kariuru</v>
          </cell>
          <cell r="S111" t="str">
            <v>BANCO ESTADO DE CHILE</v>
          </cell>
          <cell r="T111" t="str">
            <v>CUENTA DE AHORROS</v>
          </cell>
          <cell r="U111">
            <v>0</v>
          </cell>
          <cell r="V111" t="str">
            <v>Elisabeth Olivencia Diaz</v>
          </cell>
          <cell r="W111" t="str">
            <v>3.598.986-2</v>
          </cell>
          <cell r="X111" t="str">
            <v>Barros Arana 1677</v>
          </cell>
          <cell r="Y111">
            <v>0</v>
          </cell>
          <cell r="Z111">
            <v>978677819</v>
          </cell>
          <cell r="AA111" t="str">
            <v>clubkariuru@hotmail.com</v>
          </cell>
          <cell r="AB111">
            <v>0</v>
          </cell>
          <cell r="AC111" t="str">
            <v>Ver Archivo</v>
          </cell>
          <cell r="AD111" t="str">
            <v>Ver Archivo</v>
          </cell>
          <cell r="AE111" t="str">
            <v>Ver Archivo</v>
          </cell>
          <cell r="AF111" t="str">
            <v>Ver Archivo</v>
          </cell>
          <cell r="AG111" t="str">
            <v>Ver Archivo</v>
          </cell>
        </row>
        <row r="112">
          <cell r="B112" t="str">
            <v>65.523.730-5</v>
          </cell>
          <cell r="C112" t="str">
            <v>Grabado</v>
          </cell>
          <cell r="D112">
            <v>42741.402187500003</v>
          </cell>
          <cell r="E112">
            <v>0</v>
          </cell>
          <cell r="F112" t="str">
            <v>centro social y cultural centro desarrollo integral para la mujer casa nana nagle</v>
          </cell>
          <cell r="G112" t="str">
            <v>Pasaje Ucrania 4281 Sector La Pampa</v>
          </cell>
          <cell r="H112" t="str">
            <v>Iquique</v>
          </cell>
          <cell r="I112" t="str">
            <v>Alto Hospicio</v>
          </cell>
          <cell r="J112">
            <v>572493421</v>
          </cell>
          <cell r="K112">
            <v>988278891</v>
          </cell>
          <cell r="L112" t="str">
            <v>casa.nananagle@gmail.com</v>
          </cell>
          <cell r="M112">
            <v>41407</v>
          </cell>
          <cell r="N112">
            <v>42868</v>
          </cell>
          <cell r="O112">
            <v>38120</v>
          </cell>
          <cell r="P112">
            <v>0</v>
          </cell>
          <cell r="Q112">
            <v>1365816286</v>
          </cell>
          <cell r="R112" t="str">
            <v>centro social y cultural centro integral para la mujer casa nana nagle</v>
          </cell>
          <cell r="S112" t="str">
            <v>BANCO ESTADO DE CHILE</v>
          </cell>
          <cell r="T112" t="str">
            <v>CUENTA DE AHORROS</v>
          </cell>
          <cell r="U112">
            <v>0</v>
          </cell>
          <cell r="V112" t="str">
            <v>Nora Mary Moloney</v>
          </cell>
          <cell r="W112" t="str">
            <v>14.749.227-8</v>
          </cell>
          <cell r="X112" t="str">
            <v>Argentina 3069 sector La Pampa</v>
          </cell>
          <cell r="Y112">
            <v>572493426</v>
          </cell>
          <cell r="Z112">
            <v>982940984</v>
          </cell>
          <cell r="AA112" t="str">
            <v>moloneymary@hotmail.com</v>
          </cell>
          <cell r="AB112">
            <v>0</v>
          </cell>
          <cell r="AC112" t="str">
            <v>Ver Archivo</v>
          </cell>
          <cell r="AD112" t="str">
            <v>Ver Archivo</v>
          </cell>
          <cell r="AE112" t="str">
            <v>Ver Archivo</v>
          </cell>
          <cell r="AF112" t="str">
            <v>Ver Archivo</v>
          </cell>
          <cell r="AG112" t="str">
            <v>Ver Archivo</v>
          </cell>
        </row>
        <row r="113">
          <cell r="B113" t="str">
            <v>70.938.800-2</v>
          </cell>
          <cell r="C113" t="str">
            <v>Grabado</v>
          </cell>
          <cell r="D113">
            <v>42846.360023148147</v>
          </cell>
          <cell r="E113">
            <v>0</v>
          </cell>
          <cell r="F113" t="str">
            <v>Corporacion Municipal de Desarrollo Social de Iquique</v>
          </cell>
          <cell r="G113" t="str">
            <v>Serrano 134-4to piso</v>
          </cell>
          <cell r="H113" t="str">
            <v>Iquique</v>
          </cell>
          <cell r="I113" t="str">
            <v>Iquique</v>
          </cell>
          <cell r="J113">
            <v>572544654</v>
          </cell>
          <cell r="K113">
            <v>942551290</v>
          </cell>
          <cell r="L113" t="str">
            <v>damianernesto.lo@gmail.com</v>
          </cell>
          <cell r="M113">
            <v>41257</v>
          </cell>
          <cell r="N113">
            <v>42718</v>
          </cell>
          <cell r="O113">
            <v>30055</v>
          </cell>
          <cell r="P113">
            <v>0</v>
          </cell>
          <cell r="Q113">
            <v>5.0400300100126096E+16</v>
          </cell>
          <cell r="R113" t="str">
            <v>Corporacion Municipal de Desarrollo Social de Iquique</v>
          </cell>
          <cell r="S113" t="str">
            <v>BANCO DE CREDITO E INVERSIONES</v>
          </cell>
          <cell r="T113" t="str">
            <v>CUENTA CORRIENTE</v>
          </cell>
          <cell r="U113">
            <v>0</v>
          </cell>
          <cell r="V113" t="str">
            <v>JORGE ENRIQUE PANIAGUA SOLIS</v>
          </cell>
          <cell r="W113" t="str">
            <v>7.330.991-3</v>
          </cell>
          <cell r="X113" t="str">
            <v>Serrano 134-Piso 5-Torre este.</v>
          </cell>
          <cell r="Y113">
            <v>572544672</v>
          </cell>
          <cell r="Z113">
            <v>965667826</v>
          </cell>
          <cell r="AA113" t="str">
            <v>JORGEPANIAGUA@CORMUDESI.CL</v>
          </cell>
          <cell r="AB113">
            <v>0</v>
          </cell>
          <cell r="AC113" t="str">
            <v>Ver Archivo</v>
          </cell>
          <cell r="AD113" t="str">
            <v>Ver Archivo</v>
          </cell>
          <cell r="AE113" t="str">
            <v>Ver Archivo</v>
          </cell>
          <cell r="AF113" t="str">
            <v>Ver Archivo</v>
          </cell>
          <cell r="AG113" t="str">
            <v>Ver Archivo</v>
          </cell>
        </row>
        <row r="114">
          <cell r="B114" t="str">
            <v>65.823.510-9</v>
          </cell>
          <cell r="C114" t="str">
            <v>Validada</v>
          </cell>
          <cell r="D114">
            <v>42807.529722222222</v>
          </cell>
          <cell r="E114">
            <v>0</v>
          </cell>
          <cell r="F114" t="str">
            <v>Club Adulto Mayor Carmelita</v>
          </cell>
          <cell r="G114" t="str">
            <v>Los Nogales 2927</v>
          </cell>
          <cell r="H114" t="str">
            <v>Iquique</v>
          </cell>
          <cell r="I114" t="str">
            <v>Alto Hospicio</v>
          </cell>
          <cell r="J114">
            <v>0</v>
          </cell>
          <cell r="K114">
            <v>981805442</v>
          </cell>
          <cell r="L114" t="str">
            <v>clubcarmelita@gmail.com</v>
          </cell>
          <cell r="M114">
            <v>42264</v>
          </cell>
          <cell r="N114">
            <v>43360</v>
          </cell>
          <cell r="O114">
            <v>38926</v>
          </cell>
          <cell r="P114">
            <v>0</v>
          </cell>
          <cell r="Q114">
            <v>1860274449</v>
          </cell>
          <cell r="R114" t="str">
            <v>Club Adulto Mayor Carmelita</v>
          </cell>
          <cell r="S114" t="str">
            <v>BANCO ESTADO DE CHILE</v>
          </cell>
          <cell r="T114" t="str">
            <v>CUENTA DE AHORROS</v>
          </cell>
          <cell r="U114">
            <v>0</v>
          </cell>
          <cell r="V114" t="str">
            <v>Mario Magne Castillo</v>
          </cell>
          <cell r="W114" t="str">
            <v>5.347.114-5</v>
          </cell>
          <cell r="X114" t="str">
            <v>Los Parrones 2909</v>
          </cell>
          <cell r="Y114">
            <v>0</v>
          </cell>
          <cell r="Z114">
            <v>984883786</v>
          </cell>
          <cell r="AA114" t="str">
            <v>mariomagne@gmail.com</v>
          </cell>
          <cell r="AB114">
            <v>0</v>
          </cell>
          <cell r="AC114" t="str">
            <v>Ver Archivo</v>
          </cell>
          <cell r="AD114" t="str">
            <v>Ver Archivo</v>
          </cell>
          <cell r="AE114" t="str">
            <v>Ver Archivo</v>
          </cell>
          <cell r="AF114" t="str">
            <v>Ver Archivo</v>
          </cell>
          <cell r="AG114" t="str">
            <v>Ver Archivo</v>
          </cell>
        </row>
        <row r="115">
          <cell r="B115" t="str">
            <v>65.036.724-3</v>
          </cell>
          <cell r="C115" t="str">
            <v>Grabado</v>
          </cell>
          <cell r="D115">
            <v>42741.402256944442</v>
          </cell>
          <cell r="E115">
            <v>0</v>
          </cell>
          <cell r="F115" t="str">
            <v>Club de Adulto Mayor Sol de Pica</v>
          </cell>
          <cell r="G115" t="str">
            <v>Alto Bitayle s/n</v>
          </cell>
          <cell r="H115" t="str">
            <v>Tamarugal</v>
          </cell>
          <cell r="I115" t="str">
            <v>Pica</v>
          </cell>
          <cell r="J115">
            <v>0</v>
          </cell>
          <cell r="K115">
            <v>987307094</v>
          </cell>
          <cell r="L115" t="str">
            <v>marcelonaves68@gmail.com</v>
          </cell>
          <cell r="M115">
            <v>42240</v>
          </cell>
          <cell r="N115">
            <v>43336</v>
          </cell>
          <cell r="O115">
            <v>40358</v>
          </cell>
          <cell r="P115">
            <v>0</v>
          </cell>
          <cell r="Q115">
            <v>1460203100</v>
          </cell>
          <cell r="R115" t="str">
            <v>Club Adulto Mayor Sol de Pica</v>
          </cell>
          <cell r="S115" t="str">
            <v>BANCO ESTADO DE CHILE</v>
          </cell>
          <cell r="T115" t="str">
            <v>CUENTA DE AHORROS</v>
          </cell>
          <cell r="U115">
            <v>0</v>
          </cell>
          <cell r="V115" t="str">
            <v>Silvia Cortes Valle</v>
          </cell>
          <cell r="W115" t="str">
            <v>6.854.708-3</v>
          </cell>
          <cell r="X115" t="str">
            <v>Alto Bitayle s/n</v>
          </cell>
          <cell r="Y115">
            <v>0</v>
          </cell>
          <cell r="Z115">
            <v>987307094</v>
          </cell>
          <cell r="AA115" t="str">
            <v>marcelonaves68@gmail.com</v>
          </cell>
          <cell r="AB115">
            <v>0</v>
          </cell>
          <cell r="AC115" t="str">
            <v>Ver Archivo</v>
          </cell>
          <cell r="AD115" t="str">
            <v>Ver Archivo</v>
          </cell>
          <cell r="AE115" t="str">
            <v>Ver Archivo</v>
          </cell>
          <cell r="AF115" t="str">
            <v>Ver Archivo</v>
          </cell>
          <cell r="AG115" t="str">
            <v>Ver Archivo</v>
          </cell>
        </row>
        <row r="116">
          <cell r="B116" t="str">
            <v>65.111.120-K</v>
          </cell>
          <cell r="C116" t="str">
            <v>Validada</v>
          </cell>
          <cell r="D116">
            <v>42790.666273148148</v>
          </cell>
          <cell r="E116">
            <v>0</v>
          </cell>
          <cell r="F116" t="str">
            <v>Centro Social Cultural y Religioso Diablada Servidores de Jesus Nazareno</v>
          </cell>
          <cell r="G116" t="str">
            <v>Pasaje uno 1666 Poblacion Huarasiña</v>
          </cell>
          <cell r="H116" t="str">
            <v>Iquique</v>
          </cell>
          <cell r="I116" t="str">
            <v>Iquique</v>
          </cell>
          <cell r="J116">
            <v>572730450</v>
          </cell>
          <cell r="K116">
            <v>965445211</v>
          </cell>
          <cell r="L116" t="str">
            <v>diabladanazareno@gmail.com</v>
          </cell>
          <cell r="M116">
            <v>42141</v>
          </cell>
          <cell r="N116">
            <v>43237</v>
          </cell>
          <cell r="O116">
            <v>37333</v>
          </cell>
          <cell r="P116">
            <v>0</v>
          </cell>
          <cell r="Q116">
            <v>6219961120009</v>
          </cell>
          <cell r="R116" t="str">
            <v>Centro Social Cultural y Religioso Diablada Servidores de Jesus Nazareno</v>
          </cell>
          <cell r="S116" t="str">
            <v>BANCO ESTADO DE CHILE</v>
          </cell>
          <cell r="T116" t="str">
            <v>CHEQUERA ELECTRONICA/ CUENTA VISTA</v>
          </cell>
          <cell r="U116">
            <v>0</v>
          </cell>
          <cell r="V116" t="str">
            <v>Rosa Caceres Rojas</v>
          </cell>
          <cell r="W116" t="str">
            <v>7.275.882-k</v>
          </cell>
          <cell r="X116" t="str">
            <v>Pasaje uno 1666 Poblacion Huarasiña</v>
          </cell>
          <cell r="Y116">
            <v>572730450</v>
          </cell>
          <cell r="Z116">
            <v>965445211</v>
          </cell>
          <cell r="AA116" t="str">
            <v>diabladanazareno@gmail.com</v>
          </cell>
          <cell r="AB116">
            <v>0</v>
          </cell>
          <cell r="AC116" t="str">
            <v>Ver Archivo</v>
          </cell>
          <cell r="AD116" t="str">
            <v>Ver Archivo</v>
          </cell>
          <cell r="AE116" t="str">
            <v>Ver Archivo</v>
          </cell>
          <cell r="AF116" t="str">
            <v>Ver Archivo</v>
          </cell>
          <cell r="AG116" t="str">
            <v>Ver Archivo</v>
          </cell>
        </row>
        <row r="117">
          <cell r="B117" t="str">
            <v>71.036.500-8</v>
          </cell>
          <cell r="C117" t="str">
            <v>Grabado</v>
          </cell>
          <cell r="D117">
            <v>42767.514687499999</v>
          </cell>
          <cell r="E117">
            <v>0</v>
          </cell>
          <cell r="F117" t="str">
            <v>Sindicato de trabajadores portuarios transitorio N° 2 del puerto de Iquique</v>
          </cell>
          <cell r="G117" t="str">
            <v>Serrano # 138</v>
          </cell>
          <cell r="H117" t="str">
            <v>Iquique</v>
          </cell>
          <cell r="I117" t="str">
            <v>Iquique</v>
          </cell>
          <cell r="J117">
            <v>572418385</v>
          </cell>
          <cell r="K117">
            <v>986312111</v>
          </cell>
          <cell r="L117" t="str">
            <v>marinerosdebahia@gmail.com</v>
          </cell>
          <cell r="M117">
            <v>41233</v>
          </cell>
          <cell r="N117">
            <v>42694</v>
          </cell>
          <cell r="O117">
            <v>24904</v>
          </cell>
          <cell r="P117">
            <v>0</v>
          </cell>
          <cell r="Q117">
            <v>1371117314</v>
          </cell>
          <cell r="R117" t="str">
            <v>Sindicato de trabajadores portuarios transitorio N° 2 del puerto de Iquique</v>
          </cell>
          <cell r="S117" t="str">
            <v>BANCO ESTADO DE CHILE</v>
          </cell>
          <cell r="T117" t="str">
            <v>CHEQUERA ELECTRONICA/ CUENTA VISTA</v>
          </cell>
          <cell r="U117">
            <v>0</v>
          </cell>
          <cell r="V117" t="str">
            <v>Cristobal Bustos leiva</v>
          </cell>
          <cell r="W117" t="str">
            <v>16.863.375-0</v>
          </cell>
          <cell r="X117" t="str">
            <v>Serrano # 138</v>
          </cell>
          <cell r="Y117">
            <v>572418385</v>
          </cell>
          <cell r="Z117">
            <v>986312111</v>
          </cell>
          <cell r="AA117" t="str">
            <v>cristobalbustosleiva@gmail.com</v>
          </cell>
          <cell r="AB117">
            <v>0</v>
          </cell>
          <cell r="AC117" t="str">
            <v>Ver Archivo</v>
          </cell>
          <cell r="AD117" t="str">
            <v>Ver Archivo</v>
          </cell>
          <cell r="AE117" t="str">
            <v>Ver Archivo</v>
          </cell>
          <cell r="AF117" t="str">
            <v>Ver Archivo</v>
          </cell>
          <cell r="AG117" t="str">
            <v>Ver Archivo</v>
          </cell>
        </row>
        <row r="118">
          <cell r="B118" t="str">
            <v>65.239.890-1</v>
          </cell>
          <cell r="C118" t="str">
            <v>Validada</v>
          </cell>
          <cell r="D118">
            <v>42774.541504629633</v>
          </cell>
          <cell r="E118">
            <v>0</v>
          </cell>
          <cell r="F118" t="str">
            <v>asociacion atletica regional de tarapaca</v>
          </cell>
          <cell r="G118" t="str">
            <v>riquelme 1688</v>
          </cell>
          <cell r="H118" t="str">
            <v>Iquique</v>
          </cell>
          <cell r="I118" t="str">
            <v>Iquique</v>
          </cell>
          <cell r="J118">
            <v>2382976</v>
          </cell>
          <cell r="K118">
            <v>978478643</v>
          </cell>
          <cell r="L118" t="str">
            <v>atleticatarapaca@hotmail.com</v>
          </cell>
          <cell r="M118">
            <v>37515</v>
          </cell>
          <cell r="N118">
            <v>43493</v>
          </cell>
          <cell r="O118">
            <v>37483</v>
          </cell>
          <cell r="P118">
            <v>0</v>
          </cell>
          <cell r="Q118">
            <v>1365551517</v>
          </cell>
          <cell r="R118" t="str">
            <v>asociacion atletica regional de tarapaca</v>
          </cell>
          <cell r="S118" t="str">
            <v>BANCO ESTADO DE CHILE</v>
          </cell>
          <cell r="T118" t="str">
            <v>CUENTA DE AHORROS</v>
          </cell>
          <cell r="U118">
            <v>0</v>
          </cell>
          <cell r="V118" t="str">
            <v>OSCAR LEONEL ALFARO MORAGA</v>
          </cell>
          <cell r="W118" t="str">
            <v>8.626.773-K</v>
          </cell>
          <cell r="X118" t="str">
            <v>RIQUELME 1688</v>
          </cell>
          <cell r="Y118">
            <v>2217579</v>
          </cell>
          <cell r="Z118">
            <v>978478643</v>
          </cell>
          <cell r="AA118" t="str">
            <v>olealfaro@gmail.com</v>
          </cell>
          <cell r="AB118">
            <v>0</v>
          </cell>
          <cell r="AC118" t="str">
            <v>Ver Archivo</v>
          </cell>
          <cell r="AD118" t="str">
            <v>Ver Archivo</v>
          </cell>
          <cell r="AE118" t="str">
            <v>Ver Archivo</v>
          </cell>
          <cell r="AF118" t="str">
            <v>Ver Archivo</v>
          </cell>
          <cell r="AG118" t="str">
            <v>Ver Archivo</v>
          </cell>
        </row>
        <row r="119">
          <cell r="B119" t="str">
            <v>65.020.705-K</v>
          </cell>
          <cell r="C119" t="str">
            <v>Grabado</v>
          </cell>
          <cell r="D119">
            <v>42741.402812499997</v>
          </cell>
          <cell r="E119">
            <v>0</v>
          </cell>
          <cell r="F119" t="str">
            <v>Centro Cultural y Social Voluntarios Amigos de la Defensa Civil Iquique</v>
          </cell>
          <cell r="G119" t="str">
            <v>Los Naranjos 2269</v>
          </cell>
          <cell r="H119" t="str">
            <v>Iquique</v>
          </cell>
          <cell r="I119" t="str">
            <v>Iquique</v>
          </cell>
          <cell r="J119">
            <v>0</v>
          </cell>
          <cell r="K119">
            <v>92135151</v>
          </cell>
          <cell r="L119" t="str">
            <v>vol.amigos.defensacivil.iquique@gmail.com</v>
          </cell>
          <cell r="M119">
            <v>41765</v>
          </cell>
          <cell r="N119">
            <v>42861</v>
          </cell>
          <cell r="O119">
            <v>41424</v>
          </cell>
          <cell r="P119">
            <v>0</v>
          </cell>
          <cell r="Q119">
            <v>10720940</v>
          </cell>
          <cell r="R119" t="str">
            <v>Osvaldo Javier Chang Cavada</v>
          </cell>
          <cell r="S119" t="str">
            <v>BANCO ESTADO DE CHILE</v>
          </cell>
          <cell r="T119" t="str">
            <v>CHEQUERA ELECTRONICA/ CUENTA VISTA</v>
          </cell>
          <cell r="U119">
            <v>0</v>
          </cell>
          <cell r="V119" t="str">
            <v>Osvaldo Javier Chang Cavada</v>
          </cell>
          <cell r="W119" t="str">
            <v>10.720.940-9</v>
          </cell>
          <cell r="X119" t="str">
            <v>Colo Colo 2232</v>
          </cell>
          <cell r="Y119">
            <v>0</v>
          </cell>
          <cell r="Z119" t="str">
            <v>9 57550151</v>
          </cell>
          <cell r="AA119" t="str">
            <v>osvaldo_chang@yahoo.es</v>
          </cell>
          <cell r="AB119">
            <v>0</v>
          </cell>
          <cell r="AC119" t="str">
            <v>Ver Archivo</v>
          </cell>
          <cell r="AD119" t="str">
            <v>Ver Archivo</v>
          </cell>
          <cell r="AE119" t="str">
            <v>Ver Archivo</v>
          </cell>
          <cell r="AF119" t="str">
            <v>Ver Archivo</v>
          </cell>
          <cell r="AG119" t="str">
            <v>Ver Archivo</v>
          </cell>
        </row>
        <row r="120">
          <cell r="B120" t="str">
            <v>74.357.900-3</v>
          </cell>
          <cell r="C120" t="str">
            <v>Grabado</v>
          </cell>
          <cell r="D120">
            <v>42741.403043981481</v>
          </cell>
          <cell r="E120">
            <v>0</v>
          </cell>
          <cell r="F120" t="str">
            <v>Club Deportivo Estrella de Chile</v>
          </cell>
          <cell r="G120" t="str">
            <v>Amunategui N°41</v>
          </cell>
          <cell r="H120" t="str">
            <v>Iquique</v>
          </cell>
          <cell r="I120" t="str">
            <v>Iquique</v>
          </cell>
          <cell r="J120">
            <v>0</v>
          </cell>
          <cell r="K120">
            <v>958956494</v>
          </cell>
          <cell r="L120" t="str">
            <v>clubdeportivoestrelladechile@gmail.com</v>
          </cell>
          <cell r="M120">
            <v>41253</v>
          </cell>
          <cell r="N120">
            <v>42714</v>
          </cell>
          <cell r="O120">
            <v>32892</v>
          </cell>
          <cell r="P120">
            <v>0</v>
          </cell>
          <cell r="Q120">
            <v>1366000387</v>
          </cell>
          <cell r="R120" t="str">
            <v>Club Deportivo Estrella de Chile</v>
          </cell>
          <cell r="S120" t="str">
            <v>BANCO ESTADO DE CHILE</v>
          </cell>
          <cell r="T120" t="str">
            <v>CUENTA DE AHORROS</v>
          </cell>
          <cell r="U120">
            <v>0</v>
          </cell>
          <cell r="V120" t="str">
            <v>Abel Mejia Vega</v>
          </cell>
          <cell r="W120" t="str">
            <v>4.797.650-2</v>
          </cell>
          <cell r="X120" t="str">
            <v>Pasaje Dolores N° 3374</v>
          </cell>
          <cell r="Y120">
            <v>958956494</v>
          </cell>
          <cell r="Z120">
            <v>958956494</v>
          </cell>
          <cell r="AA120" t="str">
            <v>clubdeportivoestrelladechile@gmail.com</v>
          </cell>
          <cell r="AB120">
            <v>0</v>
          </cell>
          <cell r="AC120" t="str">
            <v>Ver Archivo</v>
          </cell>
          <cell r="AD120" t="str">
            <v>Ver Archivo</v>
          </cell>
          <cell r="AE120" t="str">
            <v>Ver Archivo</v>
          </cell>
          <cell r="AF120" t="str">
            <v>Ver Archivo</v>
          </cell>
          <cell r="AG120" t="str">
            <v>Ver Archivo</v>
          </cell>
        </row>
        <row r="121">
          <cell r="B121" t="str">
            <v>65.044.558-9</v>
          </cell>
          <cell r="C121" t="str">
            <v>Validada</v>
          </cell>
          <cell r="D121">
            <v>42877.640497685185</v>
          </cell>
          <cell r="E121">
            <v>0</v>
          </cell>
          <cell r="F121" t="str">
            <v>JUNTA DE VECINOS CONJUNTO HABITACIONAL ALTOS DEL MAR I</v>
          </cell>
          <cell r="G121" t="str">
            <v>MANUEL BALMACEDA S/N</v>
          </cell>
          <cell r="H121" t="str">
            <v>Iquique</v>
          </cell>
          <cell r="I121" t="str">
            <v>Iquique</v>
          </cell>
          <cell r="J121">
            <v>572762190</v>
          </cell>
          <cell r="K121">
            <v>974993800</v>
          </cell>
          <cell r="L121" t="str">
            <v>mar2858@gmail.com</v>
          </cell>
          <cell r="M121">
            <v>41798</v>
          </cell>
          <cell r="N121">
            <v>42894</v>
          </cell>
          <cell r="O121">
            <v>34893</v>
          </cell>
          <cell r="P121">
            <v>0</v>
          </cell>
          <cell r="Q121">
            <v>1366181462</v>
          </cell>
          <cell r="R121" t="str">
            <v>JUNTA DE VECINOS CONJUNTO HABITACIONAL ALTOS DEL MAR ETAPA 1</v>
          </cell>
          <cell r="S121" t="str">
            <v>BANCO ESTADO DE CHILE</v>
          </cell>
          <cell r="T121" t="str">
            <v>CUENTA DE AHORROS</v>
          </cell>
          <cell r="U121">
            <v>0</v>
          </cell>
          <cell r="V121" t="str">
            <v>MARGARITA ANGELICA CLAVERIA MATEY</v>
          </cell>
          <cell r="W121" t="str">
            <v>10.060.783-2</v>
          </cell>
          <cell r="X121" t="str">
            <v>PJE PEATONAL 6 #4057 BLOCK 8 DEPTO 11</v>
          </cell>
          <cell r="Y121">
            <v>572762190</v>
          </cell>
          <cell r="Z121">
            <v>974993800</v>
          </cell>
          <cell r="AA121" t="str">
            <v>mar2858@gmail.com</v>
          </cell>
          <cell r="AB121">
            <v>0</v>
          </cell>
          <cell r="AC121" t="str">
            <v>Ver Archivo</v>
          </cell>
          <cell r="AD121" t="str">
            <v>Ver Archivo</v>
          </cell>
          <cell r="AE121" t="str">
            <v>Ver Archivo</v>
          </cell>
          <cell r="AF121" t="str">
            <v>Ver Archivo</v>
          </cell>
          <cell r="AG121" t="str">
            <v>Ver Archivo</v>
          </cell>
        </row>
        <row r="122">
          <cell r="B122" t="str">
            <v>65.091.292-6</v>
          </cell>
          <cell r="C122" t="str">
            <v>Validada</v>
          </cell>
          <cell r="D122">
            <v>42846.373784722222</v>
          </cell>
          <cell r="E122">
            <v>0</v>
          </cell>
          <cell r="F122" t="str">
            <v>COMUNIDAD SERVIDORES DE SAN LORENZO DE TARAPACA</v>
          </cell>
          <cell r="G122" t="str">
            <v>Chintuya 14</v>
          </cell>
          <cell r="H122" t="str">
            <v>Tamarugal</v>
          </cell>
          <cell r="I122" t="str">
            <v>Huara</v>
          </cell>
          <cell r="J122">
            <v>990777197</v>
          </cell>
          <cell r="K122">
            <v>990777197</v>
          </cell>
          <cell r="L122" t="str">
            <v>marquezado@gmail.com</v>
          </cell>
          <cell r="M122">
            <v>42756</v>
          </cell>
          <cell r="N122">
            <v>43851</v>
          </cell>
          <cell r="O122">
            <v>41698</v>
          </cell>
          <cell r="P122">
            <v>0</v>
          </cell>
          <cell r="Q122">
            <v>1371217599</v>
          </cell>
          <cell r="R122" t="str">
            <v>COMUNIDAD SERVIDORES DE SAN LORENZO DE TARAPACA</v>
          </cell>
          <cell r="S122" t="str">
            <v>BANCO ESTADO DE CHILE</v>
          </cell>
          <cell r="T122" t="str">
            <v>CHEQUERA ELECTRONICA/ CUENTA VISTA</v>
          </cell>
          <cell r="U122">
            <v>0</v>
          </cell>
          <cell r="V122" t="str">
            <v>Ayling judith marquezado loo</v>
          </cell>
          <cell r="W122" t="str">
            <v>17.096.499-3</v>
          </cell>
          <cell r="X122" t="str">
            <v>Tarapaca 12</v>
          </cell>
          <cell r="Y122">
            <v>990777197</v>
          </cell>
          <cell r="Z122">
            <v>990777197</v>
          </cell>
          <cell r="AA122" t="str">
            <v>marquezado@gmail.com</v>
          </cell>
          <cell r="AB122">
            <v>0</v>
          </cell>
          <cell r="AC122" t="str">
            <v>Ver Archivo</v>
          </cell>
          <cell r="AD122" t="str">
            <v>Ver Archivo</v>
          </cell>
          <cell r="AE122" t="str">
            <v>Ver Archivo</v>
          </cell>
          <cell r="AF122" t="str">
            <v>Ver Archivo</v>
          </cell>
          <cell r="AG122" t="str">
            <v>Ver Archivo</v>
          </cell>
        </row>
        <row r="123">
          <cell r="B123" t="str">
            <v>74.123.900-0</v>
          </cell>
          <cell r="C123" t="str">
            <v>Validada</v>
          </cell>
          <cell r="D123">
            <v>42874.54283564815</v>
          </cell>
          <cell r="E123">
            <v>0</v>
          </cell>
          <cell r="F123" t="str">
            <v>Club Deportivo Union Morro</v>
          </cell>
          <cell r="G123" t="str">
            <v>Freddy Taberna # 97</v>
          </cell>
          <cell r="H123" t="str">
            <v>Iquique</v>
          </cell>
          <cell r="I123" t="str">
            <v>Iquique</v>
          </cell>
          <cell r="J123">
            <v>572327764</v>
          </cell>
          <cell r="K123">
            <v>996112151</v>
          </cell>
          <cell r="L123" t="str">
            <v>clubunionmorro2017@gmail.com</v>
          </cell>
          <cell r="M123">
            <v>42223</v>
          </cell>
          <cell r="N123">
            <v>42954</v>
          </cell>
          <cell r="O123">
            <v>38106</v>
          </cell>
          <cell r="P123">
            <v>0</v>
          </cell>
          <cell r="Q123">
            <v>3159008</v>
          </cell>
          <cell r="R123" t="str">
            <v>Club Deportivo Unión Morro</v>
          </cell>
          <cell r="S123" t="str">
            <v>CORPBANCA</v>
          </cell>
          <cell r="T123" t="str">
            <v>CUENTA DE AHORROS</v>
          </cell>
          <cell r="U123">
            <v>0</v>
          </cell>
          <cell r="V123" t="str">
            <v>Rodrigo Arturo Malagarriga Rodriguez</v>
          </cell>
          <cell r="W123" t="str">
            <v>10.883.654-7</v>
          </cell>
          <cell r="X123" t="str">
            <v>Thompson # 123</v>
          </cell>
          <cell r="Y123">
            <v>572327764</v>
          </cell>
          <cell r="Z123">
            <v>968343185</v>
          </cell>
          <cell r="AA123" t="str">
            <v>r.malagarriga@gmail.com</v>
          </cell>
          <cell r="AB123">
            <v>0</v>
          </cell>
          <cell r="AC123" t="str">
            <v>Ver Archivo</v>
          </cell>
          <cell r="AD123" t="str">
            <v>Ver Archivo</v>
          </cell>
          <cell r="AE123" t="str">
            <v>Ver Archivo</v>
          </cell>
          <cell r="AF123" t="str">
            <v>Ver Archivo</v>
          </cell>
          <cell r="AG123" t="str">
            <v>Ver Archivo</v>
          </cell>
        </row>
        <row r="124">
          <cell r="B124" t="str">
            <v>65.042.661-4</v>
          </cell>
          <cell r="C124" t="str">
            <v>Grabado</v>
          </cell>
          <cell r="D124">
            <v>42446.769953703704</v>
          </cell>
          <cell r="E124">
            <v>0</v>
          </cell>
          <cell r="F124" t="str">
            <v>Centro social, cultural y club deportivo de mountainbike Animal Downhill</v>
          </cell>
          <cell r="G124" t="str">
            <v>Los Aromos 2650</v>
          </cell>
          <cell r="H124" t="str">
            <v>Iquique</v>
          </cell>
          <cell r="I124" t="str">
            <v>Alto Hospicio</v>
          </cell>
          <cell r="J124">
            <v>0</v>
          </cell>
          <cell r="K124">
            <v>963541054</v>
          </cell>
          <cell r="L124" t="str">
            <v>karencicla@gmail.com</v>
          </cell>
          <cell r="M124">
            <v>41849</v>
          </cell>
          <cell r="N124">
            <v>42945</v>
          </cell>
          <cell r="O124">
            <v>40736</v>
          </cell>
          <cell r="P124">
            <v>0</v>
          </cell>
          <cell r="Q124">
            <v>0</v>
          </cell>
          <cell r="R124">
            <v>0</v>
          </cell>
          <cell r="S124">
            <v>0</v>
          </cell>
          <cell r="T124">
            <v>0</v>
          </cell>
          <cell r="U124">
            <v>0</v>
          </cell>
          <cell r="V124" t="str">
            <v>Cristian Méndez Portillo</v>
          </cell>
          <cell r="W124" t="str">
            <v>13.866.761-8</v>
          </cell>
          <cell r="X124" t="str">
            <v>Los Aromos 2650</v>
          </cell>
          <cell r="Y124">
            <v>0</v>
          </cell>
          <cell r="Z124">
            <v>991268636</v>
          </cell>
          <cell r="AA124">
            <v>0</v>
          </cell>
          <cell r="AB124">
            <v>0</v>
          </cell>
          <cell r="AC124">
            <v>0</v>
          </cell>
          <cell r="AD124">
            <v>0</v>
          </cell>
          <cell r="AE124">
            <v>0</v>
          </cell>
          <cell r="AF124">
            <v>0</v>
          </cell>
          <cell r="AG124">
            <v>0</v>
          </cell>
        </row>
        <row r="125">
          <cell r="B125" t="str">
            <v>71.512.100-K</v>
          </cell>
          <cell r="C125" t="str">
            <v>Validada</v>
          </cell>
          <cell r="D125">
            <v>42818.377013888887</v>
          </cell>
          <cell r="E125">
            <v>0</v>
          </cell>
          <cell r="F125" t="str">
            <v>Club Deportivo Magisterio</v>
          </cell>
          <cell r="G125" t="str">
            <v>juan portal 1312</v>
          </cell>
          <cell r="H125" t="str">
            <v>Iquique</v>
          </cell>
          <cell r="I125" t="str">
            <v>Iquique</v>
          </cell>
          <cell r="J125">
            <v>572430856</v>
          </cell>
          <cell r="K125">
            <v>998490317</v>
          </cell>
          <cell r="L125" t="str">
            <v>fideldavila@gmail.com</v>
          </cell>
          <cell r="M125">
            <v>42107</v>
          </cell>
          <cell r="N125">
            <v>43203</v>
          </cell>
          <cell r="O125">
            <v>32919</v>
          </cell>
          <cell r="P125">
            <v>0</v>
          </cell>
          <cell r="Q125">
            <v>6.2199671512099994E+17</v>
          </cell>
          <cell r="R125" t="str">
            <v>club deportivo magisterio</v>
          </cell>
          <cell r="S125" t="str">
            <v>BANCO ESTADO DE CHILE</v>
          </cell>
          <cell r="T125" t="str">
            <v>CHEQUERA ELECTRONICA/ CUENTA VISTA</v>
          </cell>
          <cell r="U125">
            <v>0</v>
          </cell>
          <cell r="V125" t="str">
            <v>Pedro García Martínez</v>
          </cell>
          <cell r="W125" t="str">
            <v>5.967.192-8</v>
          </cell>
          <cell r="X125" t="str">
            <v>juan portal 1312</v>
          </cell>
          <cell r="Y125">
            <v>572430856</v>
          </cell>
          <cell r="Z125">
            <v>998490317</v>
          </cell>
          <cell r="AA125" t="str">
            <v>fideldavila@gmail.com</v>
          </cell>
          <cell r="AB125">
            <v>0</v>
          </cell>
          <cell r="AC125" t="str">
            <v>Ver Archivo</v>
          </cell>
          <cell r="AD125" t="str">
            <v>Ver Archivo</v>
          </cell>
          <cell r="AE125" t="str">
            <v>Ver Archivo</v>
          </cell>
          <cell r="AF125" t="str">
            <v>Ver Archivo</v>
          </cell>
          <cell r="AG125" t="str">
            <v>Ver Archivo</v>
          </cell>
        </row>
        <row r="126">
          <cell r="B126" t="str">
            <v>65.413.890-7</v>
          </cell>
          <cell r="C126" t="str">
            <v>Validada</v>
          </cell>
          <cell r="D126">
            <v>42828.44425925926</v>
          </cell>
          <cell r="E126">
            <v>0</v>
          </cell>
          <cell r="F126" t="str">
            <v>l365Club Adulto Mayor Irma Bascour</v>
          </cell>
          <cell r="G126" t="str">
            <v>Estación Pintados 2470</v>
          </cell>
          <cell r="H126" t="str">
            <v>Iquique</v>
          </cell>
          <cell r="I126" t="str">
            <v>Iquique</v>
          </cell>
          <cell r="J126">
            <v>0</v>
          </cell>
          <cell r="K126">
            <v>977466079</v>
          </cell>
          <cell r="L126" t="str">
            <v>adultomayorirmabascour@hotmail.cl</v>
          </cell>
          <cell r="M126">
            <v>42385</v>
          </cell>
          <cell r="N126">
            <v>43481</v>
          </cell>
          <cell r="O126">
            <v>38126</v>
          </cell>
          <cell r="P126">
            <v>0</v>
          </cell>
          <cell r="Q126">
            <v>1260286982</v>
          </cell>
          <cell r="R126" t="str">
            <v>Rosenda Lucia Fernández Ulloa</v>
          </cell>
          <cell r="S126" t="str">
            <v>BANCO ESTADO DE CHILE</v>
          </cell>
          <cell r="T126" t="str">
            <v>CUENTA DE AHORROS</v>
          </cell>
          <cell r="U126">
            <v>0</v>
          </cell>
          <cell r="V126" t="str">
            <v>Rosenda Lucia Fernández Ulloa</v>
          </cell>
          <cell r="W126" t="str">
            <v>6.825.896-0</v>
          </cell>
          <cell r="X126" t="str">
            <v>Avenida Progreso 2426 Cariquima</v>
          </cell>
          <cell r="Y126">
            <v>0</v>
          </cell>
          <cell r="Z126">
            <v>977466079</v>
          </cell>
          <cell r="AA126" t="str">
            <v>adultomayorirmabascour@hotmail.cl</v>
          </cell>
          <cell r="AB126">
            <v>0</v>
          </cell>
          <cell r="AC126" t="str">
            <v>Ver Archivo</v>
          </cell>
          <cell r="AD126" t="str">
            <v>Ver Archivo</v>
          </cell>
          <cell r="AE126" t="str">
            <v>Ver Archivo</v>
          </cell>
          <cell r="AF126" t="str">
            <v>Ver Archivo</v>
          </cell>
          <cell r="AG126" t="str">
            <v>Ver Archivo</v>
          </cell>
        </row>
        <row r="127">
          <cell r="B127" t="str">
            <v>65.082.902-6</v>
          </cell>
          <cell r="C127" t="str">
            <v>Validada</v>
          </cell>
          <cell r="D127">
            <v>42776.468113425923</v>
          </cell>
          <cell r="E127">
            <v>0</v>
          </cell>
          <cell r="F127" t="str">
            <v>ljunta de vecinos Pablo Neruda de Alto Hospicio</v>
          </cell>
          <cell r="G127" t="str">
            <v>Pasaje Santa Rosa 2902</v>
          </cell>
          <cell r="H127" t="str">
            <v>Iquique</v>
          </cell>
          <cell r="I127" t="str">
            <v>Alto Hospicio</v>
          </cell>
          <cell r="J127">
            <v>0</v>
          </cell>
          <cell r="K127">
            <v>97839366</v>
          </cell>
          <cell r="L127" t="str">
            <v>duarteenrique1962@gmail.com</v>
          </cell>
          <cell r="M127">
            <v>41701</v>
          </cell>
          <cell r="N127">
            <v>42797</v>
          </cell>
          <cell r="O127">
            <v>34002</v>
          </cell>
          <cell r="P127">
            <v>0</v>
          </cell>
          <cell r="Q127">
            <v>6219962902006</v>
          </cell>
          <cell r="R127" t="str">
            <v>unta de vecinos Pablo Neruda de Alto Hospicio</v>
          </cell>
          <cell r="S127" t="str">
            <v>BANCO ESTADO DE CHILE</v>
          </cell>
          <cell r="T127" t="str">
            <v>CHEQUERA ELECTRONICA/ CUENTA VISTA</v>
          </cell>
          <cell r="U127">
            <v>0</v>
          </cell>
          <cell r="V127" t="str">
            <v>Carlos Enrique Molina Duarte</v>
          </cell>
          <cell r="W127" t="str">
            <v>9.309.812-9</v>
          </cell>
          <cell r="X127" t="str">
            <v>Pasaje La Noria 3417</v>
          </cell>
          <cell r="Y127">
            <v>0</v>
          </cell>
          <cell r="Z127">
            <v>97839366</v>
          </cell>
          <cell r="AA127" t="str">
            <v>duarteenrique1962@gmail.com</v>
          </cell>
          <cell r="AB127">
            <v>0</v>
          </cell>
          <cell r="AC127" t="str">
            <v>Ver Archivo</v>
          </cell>
          <cell r="AD127" t="str">
            <v>Ver Archivo</v>
          </cell>
          <cell r="AE127" t="str">
            <v>Ver Archivo</v>
          </cell>
          <cell r="AF127" t="str">
            <v>Ver Archivo</v>
          </cell>
          <cell r="AG127" t="str">
            <v>Ver Archivo</v>
          </cell>
        </row>
        <row r="128">
          <cell r="B128" t="str">
            <v>81.816.400-9</v>
          </cell>
          <cell r="C128" t="str">
            <v>Grabado</v>
          </cell>
          <cell r="D128">
            <v>42446.450266203705</v>
          </cell>
          <cell r="E128">
            <v>0</v>
          </cell>
          <cell r="F128" t="str">
            <v>Cuerpo de Bomberos de Iquique</v>
          </cell>
          <cell r="G128" t="str">
            <v>Bolivar 414</v>
          </cell>
          <cell r="H128" t="str">
            <v>Iquique</v>
          </cell>
          <cell r="I128" t="str">
            <v>Iquique</v>
          </cell>
          <cell r="J128">
            <v>57413166</v>
          </cell>
          <cell r="K128">
            <v>84395205</v>
          </cell>
          <cell r="L128" t="str">
            <v>patrimoniobomberos@gmail.com</v>
          </cell>
          <cell r="M128" t="str">
            <v>0000-00-00</v>
          </cell>
          <cell r="N128" t="str">
            <v>0000-00-00</v>
          </cell>
          <cell r="O128" t="str">
            <v>0000-00-00</v>
          </cell>
          <cell r="P128">
            <v>0</v>
          </cell>
          <cell r="Q128">
            <v>0</v>
          </cell>
          <cell r="R128">
            <v>0</v>
          </cell>
          <cell r="S128">
            <v>0</v>
          </cell>
          <cell r="T128">
            <v>0</v>
          </cell>
          <cell r="U128">
            <v>0</v>
          </cell>
          <cell r="V128">
            <v>0</v>
          </cell>
          <cell r="W128">
            <v>0</v>
          </cell>
          <cell r="X128">
            <v>0</v>
          </cell>
          <cell r="Y128">
            <v>0</v>
          </cell>
          <cell r="Z128">
            <v>0</v>
          </cell>
          <cell r="AA128">
            <v>0</v>
          </cell>
          <cell r="AB128">
            <v>0</v>
          </cell>
          <cell r="AC128">
            <v>0</v>
          </cell>
          <cell r="AD128" t="str">
            <v>Ver Archivo</v>
          </cell>
          <cell r="AE128">
            <v>0</v>
          </cell>
          <cell r="AF128">
            <v>0</v>
          </cell>
          <cell r="AG128">
            <v>0</v>
          </cell>
        </row>
        <row r="129">
          <cell r="B129" t="str">
            <v>65.114.484-1</v>
          </cell>
          <cell r="C129" t="str">
            <v>Validada</v>
          </cell>
          <cell r="D129">
            <v>42857.460138888891</v>
          </cell>
          <cell r="E129">
            <v>0</v>
          </cell>
          <cell r="F129" t="str">
            <v>Club Deportivo Teniente Ibañes</v>
          </cell>
          <cell r="G129" t="str">
            <v>Orella 2078</v>
          </cell>
          <cell r="H129" t="str">
            <v>Iquique</v>
          </cell>
          <cell r="I129" t="str">
            <v>Iquique</v>
          </cell>
          <cell r="J129">
            <v>0</v>
          </cell>
          <cell r="K129">
            <v>958200498</v>
          </cell>
          <cell r="L129" t="str">
            <v>tenientefem@outloock.com</v>
          </cell>
          <cell r="M129">
            <v>42247</v>
          </cell>
          <cell r="N129">
            <v>43343</v>
          </cell>
          <cell r="O129">
            <v>37329</v>
          </cell>
          <cell r="P129">
            <v>0</v>
          </cell>
          <cell r="Q129">
            <v>0</v>
          </cell>
          <cell r="R129" t="str">
            <v>Club Deportivo Teniente Ibañes</v>
          </cell>
          <cell r="S129" t="str">
            <v>BANCO ESTADO DE CHILE</v>
          </cell>
          <cell r="T129" t="str">
            <v>CHEQUERA ELECTRONICA/ CUENTA VISTA</v>
          </cell>
          <cell r="U129">
            <v>0</v>
          </cell>
          <cell r="V129" t="str">
            <v>Kenny Meza Veliz</v>
          </cell>
          <cell r="W129" t="str">
            <v>17.302.192-5</v>
          </cell>
          <cell r="X129" t="str">
            <v>Orella 2078</v>
          </cell>
          <cell r="Y129">
            <v>0</v>
          </cell>
          <cell r="Z129">
            <v>958200498</v>
          </cell>
          <cell r="AA129" t="str">
            <v>tenientefem@outloock.com</v>
          </cell>
          <cell r="AB129">
            <v>0</v>
          </cell>
          <cell r="AC129" t="str">
            <v>Ver Archivo</v>
          </cell>
          <cell r="AD129" t="str">
            <v>Ver Archivo</v>
          </cell>
          <cell r="AE129" t="str">
            <v>Ver Archivo</v>
          </cell>
          <cell r="AF129" t="str">
            <v>Ver Archivo</v>
          </cell>
          <cell r="AG129" t="str">
            <v>Ver Archivo</v>
          </cell>
        </row>
        <row r="130">
          <cell r="B130" t="str">
            <v>65.020.164-7</v>
          </cell>
          <cell r="C130" t="str">
            <v>Validada</v>
          </cell>
          <cell r="D130">
            <v>42845.364155092589</v>
          </cell>
          <cell r="E130">
            <v>0</v>
          </cell>
          <cell r="F130" t="str">
            <v>Asociacion indigena sayra waylla</v>
          </cell>
          <cell r="G130" t="str">
            <v>av salvador allende 2458</v>
          </cell>
          <cell r="H130" t="str">
            <v>Iquique</v>
          </cell>
          <cell r="I130" t="str">
            <v>Iquique</v>
          </cell>
          <cell r="J130">
            <v>572434686</v>
          </cell>
          <cell r="K130">
            <v>956467190</v>
          </cell>
          <cell r="L130" t="str">
            <v>amauta.iqq@gmail.com</v>
          </cell>
          <cell r="M130">
            <v>42188</v>
          </cell>
          <cell r="N130">
            <v>42919</v>
          </cell>
          <cell r="O130">
            <v>39930</v>
          </cell>
          <cell r="P130">
            <v>0</v>
          </cell>
          <cell r="Q130">
            <v>1366249741</v>
          </cell>
          <cell r="R130" t="str">
            <v>Asociación Indigena Sayra Waylla</v>
          </cell>
          <cell r="S130" t="str">
            <v>BANCO ESTADO DE CHILE</v>
          </cell>
          <cell r="T130" t="str">
            <v>CUENTA DE AHORROS</v>
          </cell>
          <cell r="U130">
            <v>0</v>
          </cell>
          <cell r="V130" t="str">
            <v>manuel garcia quihuata</v>
          </cell>
          <cell r="W130" t="str">
            <v>17.096.406-3</v>
          </cell>
          <cell r="X130" t="str">
            <v>av salvador allende 2458</v>
          </cell>
          <cell r="Y130">
            <v>572434686</v>
          </cell>
          <cell r="Z130">
            <v>956467190</v>
          </cell>
          <cell r="AA130" t="str">
            <v>amauta.iqq@gmail.com</v>
          </cell>
          <cell r="AB130">
            <v>0</v>
          </cell>
          <cell r="AC130" t="str">
            <v>Ver Archivo</v>
          </cell>
          <cell r="AD130" t="str">
            <v>Ver Archivo</v>
          </cell>
          <cell r="AE130" t="str">
            <v>Ver Archivo</v>
          </cell>
          <cell r="AF130" t="str">
            <v>Ver Archivo</v>
          </cell>
          <cell r="AG130" t="str">
            <v>Ver Archivo</v>
          </cell>
        </row>
        <row r="131">
          <cell r="B131" t="str">
            <v>65.618.060-9</v>
          </cell>
          <cell r="C131" t="str">
            <v>Validada</v>
          </cell>
          <cell r="D131">
            <v>42849.364745370367</v>
          </cell>
          <cell r="E131">
            <v>0</v>
          </cell>
          <cell r="F131" t="str">
            <v>Compañia de Teatro Profesional Antifaz</v>
          </cell>
          <cell r="G131" t="str">
            <v>Valle Central 3172</v>
          </cell>
          <cell r="H131" t="str">
            <v>Iquique</v>
          </cell>
          <cell r="I131" t="str">
            <v>Iquique</v>
          </cell>
          <cell r="J131">
            <v>572444208</v>
          </cell>
          <cell r="K131">
            <v>983397358</v>
          </cell>
          <cell r="L131" t="str">
            <v>cia.antifaz@gmail.com</v>
          </cell>
          <cell r="M131">
            <v>42206</v>
          </cell>
          <cell r="N131">
            <v>43302</v>
          </cell>
          <cell r="O131">
            <v>37355</v>
          </cell>
          <cell r="P131">
            <v>0</v>
          </cell>
          <cell r="Q131">
            <v>19584512</v>
          </cell>
          <cell r="R131" t="str">
            <v>Compañia de Teatro Profesional Antifaz</v>
          </cell>
          <cell r="S131" t="str">
            <v>BANCO DE CREDITO E INVERSIONES</v>
          </cell>
          <cell r="T131" t="str">
            <v>CUENTA CORRIENTE</v>
          </cell>
          <cell r="U131">
            <v>0</v>
          </cell>
          <cell r="V131" t="str">
            <v>Segundo Abraham Sanhueza Lopez</v>
          </cell>
          <cell r="W131" t="str">
            <v>11.318.153-2</v>
          </cell>
          <cell r="X131" t="str">
            <v>Valle Central 3172</v>
          </cell>
          <cell r="Y131">
            <v>572444208</v>
          </cell>
          <cell r="Z131">
            <v>983397358</v>
          </cell>
          <cell r="AA131" t="str">
            <v>cia.antifaz@gmail.com</v>
          </cell>
          <cell r="AB131">
            <v>0</v>
          </cell>
          <cell r="AC131" t="str">
            <v>Ver Archivo</v>
          </cell>
          <cell r="AD131" t="str">
            <v>Ver Archivo</v>
          </cell>
          <cell r="AE131" t="str">
            <v>Ver Archivo</v>
          </cell>
          <cell r="AF131" t="str">
            <v>Ver Archivo</v>
          </cell>
          <cell r="AG131" t="str">
            <v>Ver Archivo</v>
          </cell>
        </row>
        <row r="132">
          <cell r="B132" t="str">
            <v>74.505.400-5</v>
          </cell>
          <cell r="C132" t="str">
            <v>Validada</v>
          </cell>
          <cell r="D132">
            <v>42783.398078703707</v>
          </cell>
          <cell r="E132">
            <v>0</v>
          </cell>
          <cell r="F132" t="str">
            <v>Junta de Vecinos Alto Los Puquios</v>
          </cell>
          <cell r="G132" t="str">
            <v>Calle 4 S/N</v>
          </cell>
          <cell r="H132" t="str">
            <v>Iquique</v>
          </cell>
          <cell r="I132" t="str">
            <v>Iquique</v>
          </cell>
          <cell r="J132">
            <v>0</v>
          </cell>
          <cell r="K132">
            <v>953347237</v>
          </cell>
          <cell r="L132" t="str">
            <v>juntavecinos.altolospuquios@gmail.com</v>
          </cell>
          <cell r="M132">
            <v>42709</v>
          </cell>
          <cell r="N132">
            <v>43804</v>
          </cell>
          <cell r="O132">
            <v>34492</v>
          </cell>
          <cell r="P132">
            <v>0</v>
          </cell>
          <cell r="Q132">
            <v>1364941559</v>
          </cell>
          <cell r="R132" t="str">
            <v>Junta de Vecinos Alto Los Puquios</v>
          </cell>
          <cell r="S132" t="str">
            <v>BANCO ESTADO DE CHILE</v>
          </cell>
          <cell r="T132" t="str">
            <v>CUENTA DE AHORROS</v>
          </cell>
          <cell r="U132">
            <v>0</v>
          </cell>
          <cell r="V132" t="str">
            <v>Jensy Larama Maldonado</v>
          </cell>
          <cell r="W132" t="str">
            <v>8.294.176-2</v>
          </cell>
          <cell r="X132" t="str">
            <v>Pasaje Chamiza 3866</v>
          </cell>
          <cell r="Y132">
            <v>0</v>
          </cell>
          <cell r="Z132">
            <v>953347237</v>
          </cell>
          <cell r="AA132" t="str">
            <v>jensylarama.inspector@gmail.com</v>
          </cell>
          <cell r="AB132">
            <v>0</v>
          </cell>
          <cell r="AC132" t="str">
            <v>Ver Archivo</v>
          </cell>
          <cell r="AD132" t="str">
            <v>Ver Archivo</v>
          </cell>
          <cell r="AE132" t="str">
            <v>Ver Archivo</v>
          </cell>
          <cell r="AF132" t="str">
            <v>Ver Archivo</v>
          </cell>
          <cell r="AG132" t="str">
            <v>Ver Archivo</v>
          </cell>
        </row>
        <row r="133">
          <cell r="B133" t="str">
            <v>65.064.514-6</v>
          </cell>
          <cell r="C133" t="str">
            <v>Grabado</v>
          </cell>
          <cell r="D133">
            <v>42741.404108796298</v>
          </cell>
          <cell r="E133">
            <v>0</v>
          </cell>
          <cell r="F133" t="str">
            <v>Centro Social y Cultural Artistico Nuevo Arte</v>
          </cell>
          <cell r="G133" t="str">
            <v>Rio Valdivia 3021</v>
          </cell>
          <cell r="H133" t="str">
            <v>Iquique</v>
          </cell>
          <cell r="I133" t="str">
            <v>Alto Hospicio</v>
          </cell>
          <cell r="J133">
            <v>0</v>
          </cell>
          <cell r="K133">
            <v>965613602</v>
          </cell>
          <cell r="L133" t="str">
            <v>ccnuevoarte@gmail.com</v>
          </cell>
          <cell r="M133">
            <v>42248</v>
          </cell>
          <cell r="N133">
            <v>43344</v>
          </cell>
          <cell r="O133">
            <v>40414</v>
          </cell>
          <cell r="P133">
            <v>0</v>
          </cell>
          <cell r="Q133">
            <v>1860426109</v>
          </cell>
          <cell r="R133" t="str">
            <v>Centro Social y Cultural Nuevo Arte</v>
          </cell>
          <cell r="S133" t="str">
            <v>BANCO ESTADO DE CHILE</v>
          </cell>
          <cell r="T133" t="str">
            <v>CUENTA DE AHORROS</v>
          </cell>
          <cell r="U133">
            <v>0</v>
          </cell>
          <cell r="V133" t="str">
            <v>Sara Noemi Shalom Diaz Becerra</v>
          </cell>
          <cell r="W133" t="str">
            <v>16.864.922-3</v>
          </cell>
          <cell r="X133" t="str">
            <v>La Noria 3362</v>
          </cell>
          <cell r="Y133">
            <v>0</v>
          </cell>
          <cell r="Z133">
            <v>965613602</v>
          </cell>
          <cell r="AA133" t="str">
            <v>saradiaz.adb@gmail.com</v>
          </cell>
          <cell r="AB133">
            <v>0</v>
          </cell>
          <cell r="AC133" t="str">
            <v>Ver Archivo</v>
          </cell>
          <cell r="AD133" t="str">
            <v>Ver Archivo</v>
          </cell>
          <cell r="AE133" t="str">
            <v>Ver Archivo</v>
          </cell>
          <cell r="AF133" t="str">
            <v>Ver Archivo</v>
          </cell>
          <cell r="AG133" t="str">
            <v>Ver Archivo</v>
          </cell>
        </row>
        <row r="134">
          <cell r="B134" t="str">
            <v>65.912.610-9</v>
          </cell>
          <cell r="C134" t="str">
            <v>Grabado</v>
          </cell>
          <cell r="D134">
            <v>42741.404236111113</v>
          </cell>
          <cell r="E134">
            <v>0</v>
          </cell>
          <cell r="F134" t="str">
            <v>club adulto mayor profesor normalista</v>
          </cell>
          <cell r="G134" t="str">
            <v>Orella 1785</v>
          </cell>
          <cell r="H134" t="str">
            <v>Iquique</v>
          </cell>
          <cell r="I134" t="str">
            <v>Iquique</v>
          </cell>
          <cell r="J134">
            <v>572313612</v>
          </cell>
          <cell r="K134">
            <v>991002060</v>
          </cell>
          <cell r="L134" t="str">
            <v>glo_perez242003@yahoo.ess</v>
          </cell>
          <cell r="M134">
            <v>41975</v>
          </cell>
          <cell r="N134">
            <v>43071</v>
          </cell>
          <cell r="O134">
            <v>39399</v>
          </cell>
          <cell r="P134">
            <v>0</v>
          </cell>
          <cell r="Q134">
            <v>1366085242</v>
          </cell>
          <cell r="R134" t="str">
            <v>club adulto mayor profesor normalista</v>
          </cell>
          <cell r="S134" t="str">
            <v>BANCO ESTADO DE CHILE</v>
          </cell>
          <cell r="T134" t="str">
            <v>CUENTA DE AHORROS</v>
          </cell>
          <cell r="U134">
            <v>0</v>
          </cell>
          <cell r="V134" t="str">
            <v>Hugo Sixto Barrientos Roa</v>
          </cell>
          <cell r="W134" t="str">
            <v>3.915.492-7</v>
          </cell>
          <cell r="X134" t="str">
            <v>lATORRE 767</v>
          </cell>
          <cell r="Y134">
            <v>572313612</v>
          </cell>
          <cell r="Z134">
            <v>991002060</v>
          </cell>
          <cell r="AA134" t="str">
            <v>glo_perez242003@yahoo.ess</v>
          </cell>
          <cell r="AB134">
            <v>0</v>
          </cell>
          <cell r="AC134" t="str">
            <v>Ver Archivo</v>
          </cell>
          <cell r="AD134" t="str">
            <v>Ver Archivo</v>
          </cell>
          <cell r="AE134" t="str">
            <v>Ver Archivo</v>
          </cell>
          <cell r="AF134" t="str">
            <v>Ver Archivo</v>
          </cell>
          <cell r="AG134" t="str">
            <v>Ver Archivo</v>
          </cell>
        </row>
        <row r="135">
          <cell r="B135" t="str">
            <v>65.037.719-2</v>
          </cell>
          <cell r="C135" t="str">
            <v>Validada</v>
          </cell>
          <cell r="D135">
            <v>42801.407777777778</v>
          </cell>
          <cell r="E135">
            <v>0</v>
          </cell>
          <cell r="F135" t="str">
            <v>CENTRO CULTURAL Y SOCIAL DE EX FUTBOLISTAS PROFESIONALES DEL CLUB DEPORTES IQUIQUE</v>
          </cell>
          <cell r="G135" t="str">
            <v>AV. ARTURO PRAT S/N (EX ESTADIO MUNICIPAL DE CAVANCHA)</v>
          </cell>
          <cell r="H135" t="str">
            <v>Iquique</v>
          </cell>
          <cell r="I135" t="str">
            <v>Iquique</v>
          </cell>
          <cell r="J135">
            <v>572441828</v>
          </cell>
          <cell r="K135">
            <v>64827964</v>
          </cell>
          <cell r="L135" t="str">
            <v>exfutbolistascdi@hotmail.com</v>
          </cell>
          <cell r="M135">
            <v>41829</v>
          </cell>
          <cell r="N135">
            <v>42925</v>
          </cell>
          <cell r="O135">
            <v>40610</v>
          </cell>
          <cell r="P135">
            <v>0</v>
          </cell>
          <cell r="Q135">
            <v>1366239908</v>
          </cell>
          <cell r="R135" t="str">
            <v>CENTRO CULTURAL Y SOCIAL DE EX FUTBOLISTAS PROFESIONALES DEL CLUB DEPORTES IQUIQUE</v>
          </cell>
          <cell r="S135" t="str">
            <v>BANCO ESTADO DE CHILE</v>
          </cell>
          <cell r="T135" t="str">
            <v>CUENTA DE AHORROS</v>
          </cell>
          <cell r="U135">
            <v>0</v>
          </cell>
          <cell r="V135" t="str">
            <v>OSCAR HERNAN VALENZUELA CASTILLO</v>
          </cell>
          <cell r="W135" t="str">
            <v>5.348.691-6</v>
          </cell>
          <cell r="X135" t="str">
            <v>ORELLA 889, TERCER PISO</v>
          </cell>
          <cell r="Y135">
            <v>572441828</v>
          </cell>
          <cell r="Z135">
            <v>83242140</v>
          </cell>
          <cell r="AA135" t="str">
            <v>ohvc@live.cl</v>
          </cell>
          <cell r="AB135">
            <v>0</v>
          </cell>
          <cell r="AC135" t="str">
            <v>Ver Archivo</v>
          </cell>
          <cell r="AD135" t="str">
            <v>Ver Archivo</v>
          </cell>
          <cell r="AE135" t="str">
            <v>Ver Archivo</v>
          </cell>
          <cell r="AF135" t="str">
            <v>Ver Archivo</v>
          </cell>
          <cell r="AG135" t="str">
            <v>Ver Archivo</v>
          </cell>
        </row>
        <row r="136">
          <cell r="B136" t="str">
            <v>65.020.164-7</v>
          </cell>
          <cell r="C136" t="str">
            <v>Validada</v>
          </cell>
          <cell r="D136">
            <v>42845.364155092589</v>
          </cell>
          <cell r="E136">
            <v>0</v>
          </cell>
          <cell r="F136" t="str">
            <v>Asociacion indigena sayra waylla</v>
          </cell>
          <cell r="G136" t="str">
            <v>av salvador allende 2458</v>
          </cell>
          <cell r="H136" t="str">
            <v>Iquique</v>
          </cell>
          <cell r="I136" t="str">
            <v>Iquique</v>
          </cell>
          <cell r="J136">
            <v>572434686</v>
          </cell>
          <cell r="K136">
            <v>956467190</v>
          </cell>
          <cell r="L136" t="str">
            <v>amauta.iqq@gmail.com</v>
          </cell>
          <cell r="M136">
            <v>42188</v>
          </cell>
          <cell r="N136">
            <v>42919</v>
          </cell>
          <cell r="O136">
            <v>39930</v>
          </cell>
          <cell r="P136">
            <v>0</v>
          </cell>
          <cell r="Q136">
            <v>1366249741</v>
          </cell>
          <cell r="R136" t="str">
            <v>Asociación Indigena Sayra Waylla</v>
          </cell>
          <cell r="S136" t="str">
            <v>BANCO ESTADO DE CHILE</v>
          </cell>
          <cell r="T136" t="str">
            <v>CUENTA DE AHORROS</v>
          </cell>
          <cell r="U136">
            <v>0</v>
          </cell>
          <cell r="V136" t="str">
            <v>manuel garcia quihuata</v>
          </cell>
          <cell r="W136" t="str">
            <v>17.096.406-3</v>
          </cell>
          <cell r="X136" t="str">
            <v>av salvador allende 2458</v>
          </cell>
          <cell r="Y136">
            <v>572434686</v>
          </cell>
          <cell r="Z136">
            <v>956467190</v>
          </cell>
          <cell r="AA136" t="str">
            <v>amauta.iqq@gmail.com</v>
          </cell>
          <cell r="AB136">
            <v>0</v>
          </cell>
          <cell r="AC136" t="str">
            <v>Ver Archivo</v>
          </cell>
          <cell r="AD136" t="str">
            <v>Ver Archivo</v>
          </cell>
          <cell r="AE136" t="str">
            <v>Ver Archivo</v>
          </cell>
          <cell r="AF136" t="str">
            <v>Ver Archivo</v>
          </cell>
          <cell r="AG136" t="str">
            <v>Ver Archivo</v>
          </cell>
        </row>
        <row r="137">
          <cell r="B137" t="str">
            <v>65.992.780-2</v>
          </cell>
          <cell r="C137" t="str">
            <v>Validada</v>
          </cell>
          <cell r="D137">
            <v>42852.41202546296</v>
          </cell>
          <cell r="E137">
            <v>0</v>
          </cell>
          <cell r="F137" t="str">
            <v>Club Deportivo Expreso</v>
          </cell>
          <cell r="G137" t="str">
            <v>Cespedes y Gonzales S/N</v>
          </cell>
          <cell r="H137" t="str">
            <v>Iquique</v>
          </cell>
          <cell r="I137" t="str">
            <v>Iquique</v>
          </cell>
          <cell r="J137">
            <v>0</v>
          </cell>
          <cell r="K137">
            <v>86735598</v>
          </cell>
          <cell r="L137" t="str">
            <v>expreso_2016@hotmail.com</v>
          </cell>
          <cell r="M137">
            <v>41791</v>
          </cell>
          <cell r="N137">
            <v>42887</v>
          </cell>
          <cell r="O137">
            <v>33217</v>
          </cell>
          <cell r="P137">
            <v>0</v>
          </cell>
          <cell r="Q137">
            <v>1366076057</v>
          </cell>
          <cell r="R137" t="str">
            <v>Club Deportivo Expreso</v>
          </cell>
          <cell r="S137" t="str">
            <v>BANCO ESTADO DE CHILE</v>
          </cell>
          <cell r="T137" t="str">
            <v>CUENTA DE AHORROS</v>
          </cell>
          <cell r="U137">
            <v>0</v>
          </cell>
          <cell r="V137" t="str">
            <v>Federico Merida Aguirre</v>
          </cell>
          <cell r="W137" t="str">
            <v>6.898.752-0</v>
          </cell>
          <cell r="X137" t="str">
            <v>Arturo Fernandes 859</v>
          </cell>
          <cell r="Y137">
            <v>0</v>
          </cell>
          <cell r="Z137">
            <v>86735598</v>
          </cell>
          <cell r="AA137" t="str">
            <v>CLUBDEPORTIVOEXPRESO@GMAIL.COM</v>
          </cell>
          <cell r="AB137">
            <v>0</v>
          </cell>
          <cell r="AC137" t="str">
            <v>Ver Archivo</v>
          </cell>
          <cell r="AD137" t="str">
            <v>Ver Archivo</v>
          </cell>
          <cell r="AE137" t="str">
            <v>Ver Archivo</v>
          </cell>
          <cell r="AF137" t="str">
            <v>Ver Archivo</v>
          </cell>
          <cell r="AG137" t="str">
            <v>Ver Archivo</v>
          </cell>
        </row>
        <row r="138">
          <cell r="B138" t="str">
            <v>65.715.080-0</v>
          </cell>
          <cell r="C138" t="str">
            <v>Grabado</v>
          </cell>
          <cell r="D138">
            <v>42741.404537037037</v>
          </cell>
          <cell r="E138">
            <v>0</v>
          </cell>
          <cell r="F138" t="str">
            <v>CLUB DEPORTIVO ESCOLAR Y CULTURAL INSTITUTO DEL MAR</v>
          </cell>
          <cell r="G138" t="str">
            <v>Av. Arturo Prat S/N kilometro 10 Bajo Molle</v>
          </cell>
          <cell r="H138" t="str">
            <v>Iquique</v>
          </cell>
          <cell r="I138" t="str">
            <v>Iquique</v>
          </cell>
          <cell r="J138">
            <v>572546860</v>
          </cell>
          <cell r="K138">
            <v>978549757</v>
          </cell>
          <cell r="L138" t="str">
            <v>clubimar@outlook.com</v>
          </cell>
          <cell r="M138">
            <v>41486</v>
          </cell>
          <cell r="N138">
            <v>42947</v>
          </cell>
          <cell r="O138">
            <v>38469</v>
          </cell>
          <cell r="P138">
            <v>0</v>
          </cell>
          <cell r="Q138">
            <v>1460138899</v>
          </cell>
          <cell r="R138" t="str">
            <v>CLUB DEPORTIVO ESCOLAR Y CULTURAL INSTITUTO DEL MAR</v>
          </cell>
          <cell r="S138" t="str">
            <v>BANCO ESTADO DE CHILE</v>
          </cell>
          <cell r="T138" t="str">
            <v>CUENTA DE AHORROS</v>
          </cell>
          <cell r="U138">
            <v>0</v>
          </cell>
          <cell r="V138" t="str">
            <v>ROXANA INES OJEDA ARAVENA</v>
          </cell>
          <cell r="W138" t="str">
            <v>8.794.986-9</v>
          </cell>
          <cell r="X138" t="str">
            <v>AV ARTURO PRAT S/N KILOMETRO 10 BAJO MOLLE</v>
          </cell>
          <cell r="Y138">
            <v>572546860</v>
          </cell>
          <cell r="Z138">
            <v>990788769</v>
          </cell>
          <cell r="AA138" t="str">
            <v>utp.profesional@gmail.com</v>
          </cell>
          <cell r="AB138">
            <v>0</v>
          </cell>
          <cell r="AC138" t="str">
            <v>Ver Archivo</v>
          </cell>
          <cell r="AD138" t="str">
            <v>Ver Archivo</v>
          </cell>
          <cell r="AE138" t="str">
            <v>Ver Archivo</v>
          </cell>
          <cell r="AF138" t="str">
            <v>Ver Archivo</v>
          </cell>
          <cell r="AG138" t="str">
            <v>Ver Archivo</v>
          </cell>
        </row>
        <row r="139">
          <cell r="B139" t="str">
            <v>65.105.804-K</v>
          </cell>
          <cell r="C139" t="str">
            <v>Grabado</v>
          </cell>
          <cell r="D139">
            <v>42446.722916666666</v>
          </cell>
          <cell r="E139">
            <v>0</v>
          </cell>
          <cell r="F139" t="str">
            <v>club deportivo piensa sin limite</v>
          </cell>
          <cell r="G139" t="str">
            <v>barros arana 477</v>
          </cell>
          <cell r="H139" t="str">
            <v>Iquique</v>
          </cell>
          <cell r="I139" t="str">
            <v>Iquique</v>
          </cell>
          <cell r="J139">
            <v>219367</v>
          </cell>
          <cell r="K139">
            <v>966797062</v>
          </cell>
          <cell r="L139" t="str">
            <v>aluminios@gmail.com</v>
          </cell>
          <cell r="M139">
            <v>42137</v>
          </cell>
          <cell r="N139">
            <v>42868</v>
          </cell>
          <cell r="O139">
            <v>42108</v>
          </cell>
          <cell r="P139">
            <v>0</v>
          </cell>
          <cell r="Q139">
            <v>1370032315</v>
          </cell>
          <cell r="R139" t="str">
            <v>jose espinoza vejar</v>
          </cell>
          <cell r="S139" t="str">
            <v>BANCO ESTADO DE CHILE</v>
          </cell>
          <cell r="T139" t="str">
            <v>CHEQUERA ELECTRONICA/ CUENTA VISTA</v>
          </cell>
          <cell r="U139">
            <v>0</v>
          </cell>
          <cell r="V139" t="str">
            <v>jose espinoza vejar</v>
          </cell>
          <cell r="W139" t="str">
            <v>7.928.560-9</v>
          </cell>
          <cell r="X139" t="str">
            <v>barros arana 477</v>
          </cell>
          <cell r="Y139">
            <v>219367</v>
          </cell>
          <cell r="Z139">
            <v>66797062</v>
          </cell>
          <cell r="AA139" t="str">
            <v>aluminios@gmail.com</v>
          </cell>
          <cell r="AB139">
            <v>0</v>
          </cell>
          <cell r="AC139" t="str">
            <v>Ver Archivo</v>
          </cell>
          <cell r="AD139" t="str">
            <v>Ver Archivo</v>
          </cell>
          <cell r="AE139" t="str">
            <v>Ver Archivo</v>
          </cell>
          <cell r="AF139" t="str">
            <v>Ver Archivo</v>
          </cell>
          <cell r="AG139" t="str">
            <v>Ver Archivo</v>
          </cell>
        </row>
        <row r="140">
          <cell r="B140" t="str">
            <v>65.018.464-5</v>
          </cell>
          <cell r="C140" t="str">
            <v>Grabado</v>
          </cell>
          <cell r="D140">
            <v>42741.404641203706</v>
          </cell>
          <cell r="E140">
            <v>0</v>
          </cell>
          <cell r="F140" t="str">
            <v>JUNTA VECINAL SUCA</v>
          </cell>
          <cell r="G140" t="str">
            <v>SUCA s/n</v>
          </cell>
          <cell r="H140" t="str">
            <v>Tamarugal</v>
          </cell>
          <cell r="I140" t="str">
            <v>Huara</v>
          </cell>
          <cell r="J140">
            <v>2434553</v>
          </cell>
          <cell r="K140">
            <v>95760249</v>
          </cell>
          <cell r="L140" t="str">
            <v>pueblosuca@hotmail.com</v>
          </cell>
          <cell r="M140">
            <v>42126</v>
          </cell>
          <cell r="N140">
            <v>43222</v>
          </cell>
          <cell r="O140">
            <v>35254</v>
          </cell>
          <cell r="P140">
            <v>0</v>
          </cell>
          <cell r="Q140">
            <v>1366036306</v>
          </cell>
          <cell r="R140" t="str">
            <v>JUNTA VECINAL SUCA</v>
          </cell>
          <cell r="S140" t="str">
            <v>BANCO ESTADO DE CHILE</v>
          </cell>
          <cell r="T140" t="str">
            <v>CUENTA DE AHORROS</v>
          </cell>
          <cell r="U140">
            <v>0</v>
          </cell>
          <cell r="V140" t="str">
            <v>AGUSTIN CONDORE LINARES</v>
          </cell>
          <cell r="W140" t="str">
            <v>5.737.502-7</v>
          </cell>
          <cell r="X140" t="str">
            <v>SUCA s/n</v>
          </cell>
          <cell r="Y140">
            <v>2434553</v>
          </cell>
          <cell r="Z140">
            <v>95760249</v>
          </cell>
          <cell r="AA140" t="str">
            <v>pueblosuca@hotmail.com</v>
          </cell>
          <cell r="AB140">
            <v>0</v>
          </cell>
          <cell r="AC140" t="str">
            <v>Ver Archivo</v>
          </cell>
          <cell r="AD140" t="str">
            <v>Ver Archivo</v>
          </cell>
          <cell r="AE140" t="str">
            <v>Ver Archivo</v>
          </cell>
          <cell r="AF140" t="str">
            <v>Ver Archivo</v>
          </cell>
          <cell r="AG140" t="str">
            <v>Ver Archivo</v>
          </cell>
        </row>
        <row r="141">
          <cell r="B141" t="str">
            <v>73.428.500-5</v>
          </cell>
          <cell r="C141" t="str">
            <v>Validada</v>
          </cell>
          <cell r="D141">
            <v>42849.475821759261</v>
          </cell>
          <cell r="E141">
            <v>0</v>
          </cell>
          <cell r="F141" t="str">
            <v>Club de Cueca Pampa y Mar</v>
          </cell>
          <cell r="G141" t="str">
            <v>Avenida la Tirana 2981-A</v>
          </cell>
          <cell r="H141" t="str">
            <v>Iquique</v>
          </cell>
          <cell r="I141" t="str">
            <v>Iquique</v>
          </cell>
          <cell r="J141">
            <v>2765013</v>
          </cell>
          <cell r="K141">
            <v>989556689</v>
          </cell>
          <cell r="L141" t="str">
            <v>infantilpampaymariqq@gmail.com</v>
          </cell>
          <cell r="M141">
            <v>42128</v>
          </cell>
          <cell r="N141">
            <v>43224</v>
          </cell>
          <cell r="O141">
            <v>35251</v>
          </cell>
          <cell r="P141">
            <v>0</v>
          </cell>
          <cell r="Q141">
            <v>1366138885</v>
          </cell>
          <cell r="R141" t="str">
            <v>Club De Cueca Pampa y Mar</v>
          </cell>
          <cell r="S141" t="str">
            <v>BANCO ESTADO DE CHILE</v>
          </cell>
          <cell r="T141" t="str">
            <v>CUENTA DE AHORROS</v>
          </cell>
          <cell r="U141">
            <v>0</v>
          </cell>
          <cell r="V141" t="str">
            <v>Albina Del Carmen Suarez Godoy</v>
          </cell>
          <cell r="W141" t="str">
            <v>9.260.164-1</v>
          </cell>
          <cell r="X141" t="str">
            <v>Avenida la Tirana 2981-A</v>
          </cell>
          <cell r="Y141">
            <v>2765013</v>
          </cell>
          <cell r="Z141">
            <v>989556689</v>
          </cell>
          <cell r="AA141" t="str">
            <v>albinasuarezgodoy@gmail.com</v>
          </cell>
          <cell r="AB141">
            <v>0</v>
          </cell>
          <cell r="AC141" t="str">
            <v>Ver Archivo</v>
          </cell>
          <cell r="AD141" t="str">
            <v>Ver Archivo</v>
          </cell>
          <cell r="AE141" t="str">
            <v>Ver Archivo</v>
          </cell>
          <cell r="AF141" t="str">
            <v>Ver Archivo</v>
          </cell>
          <cell r="AG141" t="str">
            <v>Ver Archivo</v>
          </cell>
        </row>
        <row r="142">
          <cell r="B142" t="str">
            <v>71.677.900-9</v>
          </cell>
          <cell r="C142" t="str">
            <v>Validada</v>
          </cell>
          <cell r="D142">
            <v>42853.689965277779</v>
          </cell>
          <cell r="E142">
            <v>0</v>
          </cell>
          <cell r="F142" t="str">
            <v>asociacion deportiva de futbol junior peneca de iquique</v>
          </cell>
          <cell r="G142" t="str">
            <v>cespedez y gonzalez s/n</v>
          </cell>
          <cell r="H142" t="str">
            <v>Iquique</v>
          </cell>
          <cell r="I142" t="str">
            <v>Iquique</v>
          </cell>
          <cell r="J142">
            <v>572430437</v>
          </cell>
          <cell r="K142">
            <v>963226032</v>
          </cell>
          <cell r="L142" t="str">
            <v>asocjuniorpenecaiqq@gmail.com</v>
          </cell>
          <cell r="M142">
            <v>41820</v>
          </cell>
          <cell r="N142">
            <v>42916</v>
          </cell>
          <cell r="O142">
            <v>41424</v>
          </cell>
          <cell r="P142">
            <v>0</v>
          </cell>
          <cell r="Q142">
            <v>1260359521</v>
          </cell>
          <cell r="R142" t="str">
            <v>asociacion deportiva junior penecas de iquique</v>
          </cell>
          <cell r="S142" t="str">
            <v>BANCO ESTADO DE CHILE</v>
          </cell>
          <cell r="T142" t="str">
            <v>CUENTA DE AHORROS</v>
          </cell>
          <cell r="U142">
            <v>0</v>
          </cell>
          <cell r="V142" t="str">
            <v>edwin hormazabal contreras</v>
          </cell>
          <cell r="W142" t="str">
            <v>7.004.511-7</v>
          </cell>
          <cell r="X142" t="str">
            <v>videla 1420</v>
          </cell>
          <cell r="Y142">
            <v>963226032</v>
          </cell>
          <cell r="Z142">
            <v>963226032</v>
          </cell>
          <cell r="AA142" t="str">
            <v>edwinhormazabal@gmail.com</v>
          </cell>
          <cell r="AB142">
            <v>0</v>
          </cell>
          <cell r="AC142" t="str">
            <v>Ver Archivo</v>
          </cell>
          <cell r="AD142" t="str">
            <v>Ver Archivo</v>
          </cell>
          <cell r="AE142" t="str">
            <v>Ver Archivo</v>
          </cell>
          <cell r="AF142" t="str">
            <v>Ver Archivo</v>
          </cell>
          <cell r="AG142" t="str">
            <v>Ver Archivo</v>
          </cell>
        </row>
        <row r="143">
          <cell r="B143" t="str">
            <v>65.028.898-K</v>
          </cell>
          <cell r="C143" t="str">
            <v>Validada</v>
          </cell>
          <cell r="D143">
            <v>42811.51903935185</v>
          </cell>
          <cell r="E143">
            <v>0</v>
          </cell>
          <cell r="F143" t="str">
            <v>centro social y cultural sarepta</v>
          </cell>
          <cell r="G143" t="str">
            <v>Moises Gonzalez 1418</v>
          </cell>
          <cell r="H143" t="str">
            <v>Iquique</v>
          </cell>
          <cell r="I143" t="str">
            <v>Iquique</v>
          </cell>
          <cell r="J143">
            <v>572470721</v>
          </cell>
          <cell r="K143">
            <v>963580857</v>
          </cell>
          <cell r="L143" t="str">
            <v>sareptaiquique@gmail.com</v>
          </cell>
          <cell r="M143">
            <v>42424</v>
          </cell>
          <cell r="N143">
            <v>43520</v>
          </cell>
          <cell r="O143">
            <v>40369</v>
          </cell>
          <cell r="P143">
            <v>0</v>
          </cell>
          <cell r="Q143">
            <v>1366107041</v>
          </cell>
          <cell r="R143" t="str">
            <v>Centro Social y Cultural Sarepta</v>
          </cell>
          <cell r="S143" t="str">
            <v>BANCO ESTADO DE CHILE</v>
          </cell>
          <cell r="T143" t="str">
            <v>CHEQUERA ELECTRONICA/ CUENTA VISTA</v>
          </cell>
          <cell r="U143">
            <v>0</v>
          </cell>
          <cell r="V143" t="str">
            <v>Soledad Machiavello</v>
          </cell>
          <cell r="W143" t="str">
            <v>6.490.226-1</v>
          </cell>
          <cell r="X143" t="str">
            <v>Moises Gonzalez 1418</v>
          </cell>
          <cell r="Y143">
            <v>572470721</v>
          </cell>
          <cell r="Z143">
            <v>975154948</v>
          </cell>
          <cell r="AA143" t="str">
            <v>soledadmachiavello@gmail.com</v>
          </cell>
          <cell r="AB143">
            <v>0</v>
          </cell>
          <cell r="AC143" t="str">
            <v>Ver Archivo</v>
          </cell>
          <cell r="AD143" t="str">
            <v>Ver Archivo</v>
          </cell>
          <cell r="AE143" t="str">
            <v>Ver Archivo</v>
          </cell>
          <cell r="AF143" t="str">
            <v>Ver Archivo</v>
          </cell>
          <cell r="AG143" t="str">
            <v>Ver Archivo</v>
          </cell>
        </row>
        <row r="144">
          <cell r="B144" t="str">
            <v>65.018.464-5</v>
          </cell>
          <cell r="C144" t="str">
            <v>Grabado</v>
          </cell>
          <cell r="D144">
            <v>42741.404641203706</v>
          </cell>
          <cell r="E144">
            <v>0</v>
          </cell>
          <cell r="F144" t="str">
            <v>JUNTA VECINAL SUCA</v>
          </cell>
          <cell r="G144" t="str">
            <v>SUCA s/n</v>
          </cell>
          <cell r="H144" t="str">
            <v>Tamarugal</v>
          </cell>
          <cell r="I144" t="str">
            <v>Huara</v>
          </cell>
          <cell r="J144">
            <v>2434553</v>
          </cell>
          <cell r="K144">
            <v>95760249</v>
          </cell>
          <cell r="L144" t="str">
            <v>pueblosuca@hotmail.com</v>
          </cell>
          <cell r="M144">
            <v>42126</v>
          </cell>
          <cell r="N144">
            <v>43222</v>
          </cell>
          <cell r="O144">
            <v>35254</v>
          </cell>
          <cell r="P144">
            <v>0</v>
          </cell>
          <cell r="Q144">
            <v>1366036306</v>
          </cell>
          <cell r="R144" t="str">
            <v>JUNTA VECINAL SUCA</v>
          </cell>
          <cell r="S144" t="str">
            <v>BANCO ESTADO DE CHILE</v>
          </cell>
          <cell r="T144" t="str">
            <v>CUENTA DE AHORROS</v>
          </cell>
          <cell r="U144">
            <v>0</v>
          </cell>
          <cell r="V144" t="str">
            <v>AGUSTIN CONDORE LINARES</v>
          </cell>
          <cell r="W144" t="str">
            <v>5.737.502-7</v>
          </cell>
          <cell r="X144" t="str">
            <v>SUCA s/n</v>
          </cell>
          <cell r="Y144">
            <v>2434553</v>
          </cell>
          <cell r="Z144">
            <v>95760249</v>
          </cell>
          <cell r="AA144" t="str">
            <v>pueblosuca@hotmail.com</v>
          </cell>
          <cell r="AB144">
            <v>0</v>
          </cell>
          <cell r="AC144" t="str">
            <v>Ver Archivo</v>
          </cell>
          <cell r="AD144">
            <v>0</v>
          </cell>
          <cell r="AE144">
            <v>0</v>
          </cell>
          <cell r="AF144">
            <v>0</v>
          </cell>
          <cell r="AG144">
            <v>0</v>
          </cell>
        </row>
        <row r="145">
          <cell r="B145" t="str">
            <v>65.042.092-6</v>
          </cell>
          <cell r="C145" t="str">
            <v>Grabado</v>
          </cell>
          <cell r="D145">
            <v>42771.951493055552</v>
          </cell>
          <cell r="E145">
            <v>0</v>
          </cell>
          <cell r="F145" t="str">
            <v>Comite administrativo de copropietarios de condominio bicentenario Alto Hospicio</v>
          </cell>
          <cell r="G145" t="str">
            <v>Los aromos 4175</v>
          </cell>
          <cell r="H145" t="str">
            <v>Iquique</v>
          </cell>
          <cell r="I145" t="str">
            <v>Alto Hospicio</v>
          </cell>
          <cell r="J145">
            <v>0</v>
          </cell>
          <cell r="K145">
            <v>98667219</v>
          </cell>
          <cell r="L145" t="str">
            <v>bicentenario.cond@gmail.com</v>
          </cell>
          <cell r="M145">
            <v>42649</v>
          </cell>
          <cell r="N145">
            <v>42649</v>
          </cell>
          <cell r="O145">
            <v>40786</v>
          </cell>
          <cell r="P145">
            <v>0</v>
          </cell>
          <cell r="Q145">
            <v>1870560202</v>
          </cell>
          <cell r="R145" t="str">
            <v>Comite administrativo de copropietarios de condominio bicentenario Alto Hospicio</v>
          </cell>
          <cell r="S145" t="str">
            <v>BANCO ESTADO DE CHILE</v>
          </cell>
          <cell r="T145" t="str">
            <v>CHEQUERA ELECTRONICA/ CUENTA VISTA</v>
          </cell>
          <cell r="U145">
            <v>0</v>
          </cell>
          <cell r="V145" t="str">
            <v>Fernando Enrique Conejeros Muñoz</v>
          </cell>
          <cell r="W145" t="str">
            <v>15.008.376-1</v>
          </cell>
          <cell r="X145" t="str">
            <v>Av. los Aromos 4175 casa 64</v>
          </cell>
          <cell r="Y145">
            <v>0</v>
          </cell>
          <cell r="Z145">
            <v>977760805</v>
          </cell>
          <cell r="AA145" t="str">
            <v>fernando.conejeros@gmail.com</v>
          </cell>
          <cell r="AB145">
            <v>0</v>
          </cell>
          <cell r="AC145" t="str">
            <v>Ver Archivo</v>
          </cell>
          <cell r="AD145" t="str">
            <v>Ver Archivo</v>
          </cell>
          <cell r="AE145" t="str">
            <v>Ver Archivo</v>
          </cell>
          <cell r="AF145" t="str">
            <v>Ver Archivo</v>
          </cell>
          <cell r="AG145" t="str">
            <v>Ver Archivo</v>
          </cell>
        </row>
        <row r="146">
          <cell r="B146" t="str">
            <v>65.065.214-2</v>
          </cell>
          <cell r="C146" t="str">
            <v>Grabado</v>
          </cell>
          <cell r="D146">
            <v>42471.394432870373</v>
          </cell>
          <cell r="E146">
            <v>0</v>
          </cell>
          <cell r="F146" t="str">
            <v>CLUB COLO COLO IQUIQUE</v>
          </cell>
          <cell r="G146" t="str">
            <v>ARTURO FERNANDEZ 1227</v>
          </cell>
          <cell r="H146" t="str">
            <v>Iquique</v>
          </cell>
          <cell r="I146" t="str">
            <v>Iquique</v>
          </cell>
          <cell r="J146">
            <v>0</v>
          </cell>
          <cell r="K146">
            <v>999760277</v>
          </cell>
          <cell r="L146" t="str">
            <v>colocoloiqq@live.cl</v>
          </cell>
          <cell r="M146">
            <v>41746</v>
          </cell>
          <cell r="N146">
            <v>42842</v>
          </cell>
          <cell r="O146">
            <v>40974</v>
          </cell>
          <cell r="P146">
            <v>0</v>
          </cell>
          <cell r="Q146">
            <v>1371122881</v>
          </cell>
          <cell r="R146" t="str">
            <v>CLUB COLO COLO IQUIQUE</v>
          </cell>
          <cell r="S146" t="str">
            <v>BANCO ESTADO DE CHILE</v>
          </cell>
          <cell r="T146" t="str">
            <v>CHEQUERA ELECTRONICA/ CUENTA VISTA</v>
          </cell>
          <cell r="U146">
            <v>0</v>
          </cell>
          <cell r="V146" t="str">
            <v>RUBEN NEMESIO PEDRAZA ROLDAN</v>
          </cell>
          <cell r="W146" t="str">
            <v>7.399.070-K</v>
          </cell>
          <cell r="X146" t="str">
            <v>ARTURO FERNANDEZ 1227</v>
          </cell>
          <cell r="Y146">
            <v>0</v>
          </cell>
          <cell r="Z146">
            <v>999760277</v>
          </cell>
          <cell r="AA146" t="str">
            <v>colocoloiqq@live.cl</v>
          </cell>
          <cell r="AB146">
            <v>0</v>
          </cell>
          <cell r="AC146" t="str">
            <v>Ver Archivo</v>
          </cell>
          <cell r="AD146" t="str">
            <v>Ver Archivo</v>
          </cell>
          <cell r="AE146" t="str">
            <v>Ver Archivo</v>
          </cell>
          <cell r="AF146" t="str">
            <v>Ver Archivo</v>
          </cell>
          <cell r="AG146" t="str">
            <v>Ver Archivo</v>
          </cell>
        </row>
        <row r="147">
          <cell r="B147" t="str">
            <v>73.431.100-6</v>
          </cell>
          <cell r="C147" t="str">
            <v>Validada</v>
          </cell>
          <cell r="D147">
            <v>42872.399745370371</v>
          </cell>
          <cell r="E147">
            <v>0</v>
          </cell>
          <cell r="F147" t="str">
            <v>JUNTA DE VECINOS 11 DE MARZO</v>
          </cell>
          <cell r="G147" t="str">
            <v>LOS NOGALES 3065</v>
          </cell>
          <cell r="H147" t="str">
            <v>Iquique</v>
          </cell>
          <cell r="I147" t="str">
            <v>Alto Hospicio</v>
          </cell>
          <cell r="J147">
            <v>7733716</v>
          </cell>
          <cell r="K147">
            <v>7733716</v>
          </cell>
          <cell r="L147" t="str">
            <v>JUNTADEVECINOS11MARZO@GMAIL.COM</v>
          </cell>
          <cell r="M147">
            <v>42820</v>
          </cell>
          <cell r="N147">
            <v>43916</v>
          </cell>
          <cell r="O147">
            <v>38453</v>
          </cell>
          <cell r="P147">
            <v>0</v>
          </cell>
          <cell r="Q147">
            <v>1860244485</v>
          </cell>
          <cell r="R147" t="str">
            <v>JUNTA DE VECINOS 11 DE MARZO</v>
          </cell>
          <cell r="S147" t="str">
            <v>BANCO ESTADO DE CHILE</v>
          </cell>
          <cell r="T147" t="str">
            <v>CUENTA DE AHORROS</v>
          </cell>
          <cell r="U147">
            <v>0</v>
          </cell>
          <cell r="V147" t="str">
            <v>MARIA NIEVES CONDORI RODRIGUEZ</v>
          </cell>
          <cell r="W147" t="str">
            <v>9.378.223-2</v>
          </cell>
          <cell r="X147" t="str">
            <v>Los Castaños N° 3066</v>
          </cell>
          <cell r="Y147">
            <v>7733716</v>
          </cell>
          <cell r="Z147">
            <v>7733716</v>
          </cell>
          <cell r="AA147" t="str">
            <v>JUNTADEVECINOS11DEMARZO@GMAIL.COM</v>
          </cell>
          <cell r="AB147">
            <v>0</v>
          </cell>
          <cell r="AC147" t="str">
            <v>Ver Archivo</v>
          </cell>
          <cell r="AD147" t="str">
            <v>Ver Archivo</v>
          </cell>
          <cell r="AE147" t="str">
            <v>Ver Archivo</v>
          </cell>
          <cell r="AF147" t="str">
            <v>Ver Archivo</v>
          </cell>
          <cell r="AG147" t="str">
            <v>Ver Archivo</v>
          </cell>
        </row>
        <row r="148">
          <cell r="B148" t="str">
            <v>65.569.680-6</v>
          </cell>
          <cell r="C148" t="str">
            <v>Validada</v>
          </cell>
          <cell r="D148">
            <v>42838.667685185188</v>
          </cell>
          <cell r="E148">
            <v>0</v>
          </cell>
          <cell r="F148" t="str">
            <v>JUNTA DE VECINOS CALICHE 1</v>
          </cell>
          <cell r="G148" t="str">
            <v>LOS KIWIS 2949</v>
          </cell>
          <cell r="H148" t="str">
            <v>Iquique</v>
          </cell>
          <cell r="I148" t="str">
            <v>Alto Hospicio</v>
          </cell>
          <cell r="J148">
            <v>63993059</v>
          </cell>
          <cell r="K148">
            <v>63993059</v>
          </cell>
          <cell r="L148" t="str">
            <v>juntavecinos.caliche1@hotmail.com</v>
          </cell>
          <cell r="M148">
            <v>42547</v>
          </cell>
          <cell r="N148">
            <v>43642</v>
          </cell>
          <cell r="O148">
            <v>41424</v>
          </cell>
          <cell r="P148">
            <v>0</v>
          </cell>
          <cell r="Q148">
            <v>1860273191</v>
          </cell>
          <cell r="R148" t="str">
            <v>Junta de vecinos caliche 1</v>
          </cell>
          <cell r="S148" t="str">
            <v>BANCO ESTADO DE CHILE</v>
          </cell>
          <cell r="T148" t="str">
            <v>CUENTA DE AHORROS</v>
          </cell>
          <cell r="U148">
            <v>0</v>
          </cell>
          <cell r="V148" t="str">
            <v>Malvina Jara Zambrano</v>
          </cell>
          <cell r="W148" t="str">
            <v>6.429.462-8</v>
          </cell>
          <cell r="X148" t="str">
            <v>LOS KIWIS 2949</v>
          </cell>
          <cell r="Y148">
            <v>63993059</v>
          </cell>
          <cell r="Z148">
            <v>63993059</v>
          </cell>
          <cell r="AA148" t="str">
            <v>juntavecinos.caliche1@hotmail.com</v>
          </cell>
          <cell r="AB148">
            <v>0</v>
          </cell>
          <cell r="AC148" t="str">
            <v>Ver Archivo</v>
          </cell>
          <cell r="AD148" t="str">
            <v>Ver Archivo</v>
          </cell>
          <cell r="AE148" t="str">
            <v>Ver Archivo</v>
          </cell>
          <cell r="AF148" t="str">
            <v>Ver Archivo</v>
          </cell>
          <cell r="AG148" t="str">
            <v>Ver Archivo</v>
          </cell>
        </row>
        <row r="149">
          <cell r="B149" t="str">
            <v>65.021.916-3</v>
          </cell>
          <cell r="C149" t="str">
            <v>Validada</v>
          </cell>
          <cell r="D149">
            <v>42838.38962962963</v>
          </cell>
          <cell r="E149">
            <v>0</v>
          </cell>
          <cell r="F149" t="str">
            <v>JUNTA DE VECINOS DOMANASAN</v>
          </cell>
          <cell r="G149" t="str">
            <v>MACHALI 4242</v>
          </cell>
          <cell r="H149" t="str">
            <v>Iquique</v>
          </cell>
          <cell r="I149" t="str">
            <v>Alto Hospicio</v>
          </cell>
          <cell r="J149">
            <v>88983765</v>
          </cell>
          <cell r="K149">
            <v>88983765</v>
          </cell>
          <cell r="L149" t="str">
            <v>juntadevecinosdomanasan@gmail.com</v>
          </cell>
          <cell r="M149">
            <v>42015</v>
          </cell>
          <cell r="N149">
            <v>43111</v>
          </cell>
          <cell r="O149">
            <v>39941</v>
          </cell>
          <cell r="P149">
            <v>0</v>
          </cell>
          <cell r="Q149">
            <v>1860404709</v>
          </cell>
          <cell r="R149" t="str">
            <v>Junta de vecinos domanasan</v>
          </cell>
          <cell r="S149" t="str">
            <v>BANCO ESTADO DE CHILE</v>
          </cell>
          <cell r="T149" t="str">
            <v>CUENTA DE AHORROS</v>
          </cell>
          <cell r="U149">
            <v>0</v>
          </cell>
          <cell r="V149" t="str">
            <v>Rosa Celedon</v>
          </cell>
          <cell r="W149" t="str">
            <v>10.028.436-7</v>
          </cell>
          <cell r="X149" t="str">
            <v>Los doñihues</v>
          </cell>
          <cell r="Y149">
            <v>88983765</v>
          </cell>
          <cell r="Z149">
            <v>88983765</v>
          </cell>
          <cell r="AA149" t="str">
            <v>juntadevecinosdomanasan@gmail.com</v>
          </cell>
          <cell r="AB149">
            <v>0</v>
          </cell>
          <cell r="AC149" t="str">
            <v>Ver Archivo</v>
          </cell>
          <cell r="AD149" t="str">
            <v>Ver Archivo</v>
          </cell>
          <cell r="AE149" t="str">
            <v>Ver Archivo</v>
          </cell>
          <cell r="AF149" t="str">
            <v>Ver Archivo</v>
          </cell>
          <cell r="AG149" t="str">
            <v>Ver Archivo</v>
          </cell>
        </row>
        <row r="150">
          <cell r="B150" t="str">
            <v>65.111.072-6</v>
          </cell>
          <cell r="C150" t="str">
            <v>Grabado</v>
          </cell>
          <cell r="D150">
            <v>42741.405486111114</v>
          </cell>
          <cell r="E150">
            <v>0</v>
          </cell>
          <cell r="F150" t="str">
            <v>club deportivo y cultural iquique young school</v>
          </cell>
          <cell r="G150" t="str">
            <v>manuel rodriguez 1311</v>
          </cell>
          <cell r="H150" t="str">
            <v>Iquique</v>
          </cell>
          <cell r="I150" t="str">
            <v>Iquique</v>
          </cell>
          <cell r="J150">
            <v>0</v>
          </cell>
          <cell r="K150">
            <v>995410676</v>
          </cell>
          <cell r="L150" t="str">
            <v>deportivoyoungschool@hotmail.com</v>
          </cell>
          <cell r="M150">
            <v>42268</v>
          </cell>
          <cell r="N150">
            <v>42999</v>
          </cell>
          <cell r="O150">
            <v>37854</v>
          </cell>
          <cell r="P150">
            <v>0</v>
          </cell>
          <cell r="Q150">
            <v>1371252769</v>
          </cell>
          <cell r="R150" t="str">
            <v>club deportivo y cultural iquique young school</v>
          </cell>
          <cell r="S150" t="str">
            <v>BANCO ESTADO DE CHILE</v>
          </cell>
          <cell r="T150" t="str">
            <v>CHEQUERA ELECTRONICA/ CUENTA VISTA</v>
          </cell>
          <cell r="U150">
            <v>0</v>
          </cell>
          <cell r="V150" t="str">
            <v>marisol del pilar leal salazar</v>
          </cell>
          <cell r="W150" t="str">
            <v>10.321.930-2</v>
          </cell>
          <cell r="X150" t="str">
            <v>juan martinez 2040 dpto. 401</v>
          </cell>
          <cell r="Y150">
            <v>0</v>
          </cell>
          <cell r="Z150">
            <v>995410676</v>
          </cell>
          <cell r="AA150" t="str">
            <v>marisolleal@hotmail.com</v>
          </cell>
          <cell r="AB150">
            <v>0</v>
          </cell>
          <cell r="AC150" t="str">
            <v>Ver Archivo</v>
          </cell>
          <cell r="AD150" t="str">
            <v>Ver Archivo</v>
          </cell>
          <cell r="AE150" t="str">
            <v>Ver Archivo</v>
          </cell>
          <cell r="AF150" t="str">
            <v>Ver Archivo</v>
          </cell>
          <cell r="AG150" t="str">
            <v>Ver Archivo</v>
          </cell>
        </row>
        <row r="151">
          <cell r="B151" t="str">
            <v>65.149.070-7</v>
          </cell>
          <cell r="C151" t="str">
            <v>Grabado</v>
          </cell>
          <cell r="D151">
            <v>42741.40556712963</v>
          </cell>
          <cell r="E151">
            <v>0</v>
          </cell>
          <cell r="F151" t="str">
            <v>ASOCIACION AMIGOS DEL FUTBOL IQUIQUE ASAFI</v>
          </cell>
          <cell r="G151" t="str">
            <v>CALLE SERRANO 1009</v>
          </cell>
          <cell r="H151" t="str">
            <v>Iquique</v>
          </cell>
          <cell r="I151" t="str">
            <v>Iquique</v>
          </cell>
          <cell r="J151">
            <v>572427710</v>
          </cell>
          <cell r="K151">
            <v>952087276</v>
          </cell>
          <cell r="L151" t="str">
            <v>ASAFIQUIQUE@GMAIL.COM</v>
          </cell>
          <cell r="M151">
            <v>41819</v>
          </cell>
          <cell r="N151">
            <v>42915</v>
          </cell>
          <cell r="O151">
            <v>41424</v>
          </cell>
          <cell r="P151">
            <v>0</v>
          </cell>
          <cell r="Q151">
            <v>1366235040</v>
          </cell>
          <cell r="R151" t="str">
            <v>ASOCIACION AMIGOS DEL FUTBOL DE IQUIQUE</v>
          </cell>
          <cell r="S151" t="str">
            <v>BANCO ESTADO DE CHILE</v>
          </cell>
          <cell r="T151" t="str">
            <v>CUENTA DE AHORROS</v>
          </cell>
          <cell r="U151">
            <v>0</v>
          </cell>
          <cell r="V151" t="str">
            <v>HERNAN REINALDO RIQUELME NEIRA</v>
          </cell>
          <cell r="W151" t="str">
            <v>8.433.684-K</v>
          </cell>
          <cell r="X151" t="str">
            <v>CALLE LAS ZAMPOÑAS 2437</v>
          </cell>
          <cell r="Y151">
            <v>572336877</v>
          </cell>
          <cell r="Z151">
            <v>977981430</v>
          </cell>
          <cell r="AA151" t="str">
            <v>NANO.RIQUELME@GMAIL.COM</v>
          </cell>
          <cell r="AB151">
            <v>0</v>
          </cell>
          <cell r="AC151" t="str">
            <v>Ver Archivo</v>
          </cell>
          <cell r="AD151" t="str">
            <v>Ver Archivo</v>
          </cell>
          <cell r="AE151" t="str">
            <v>Ver Archivo</v>
          </cell>
          <cell r="AF151" t="str">
            <v>Ver Archivo</v>
          </cell>
          <cell r="AG151" t="str">
            <v>Ver Archivo</v>
          </cell>
        </row>
        <row r="152">
          <cell r="B152" t="str">
            <v>71.075.000-9</v>
          </cell>
          <cell r="C152" t="str">
            <v>Validada</v>
          </cell>
          <cell r="D152">
            <v>42832.383379629631</v>
          </cell>
          <cell r="E152">
            <v>0</v>
          </cell>
          <cell r="F152" t="str">
            <v>CLUB DEPORTIVO TENIS CHILE</v>
          </cell>
          <cell r="G152" t="str">
            <v>HEROES DE LA CONCEPCION S/N°</v>
          </cell>
          <cell r="H152" t="str">
            <v>Iquique</v>
          </cell>
          <cell r="I152" t="str">
            <v>Iquique</v>
          </cell>
          <cell r="J152">
            <v>2322727</v>
          </cell>
          <cell r="K152">
            <v>83897110</v>
          </cell>
          <cell r="L152" t="str">
            <v>clubdetenischile@vtr.net</v>
          </cell>
          <cell r="M152">
            <v>42543</v>
          </cell>
          <cell r="N152">
            <v>43638</v>
          </cell>
          <cell r="O152">
            <v>32916</v>
          </cell>
          <cell r="P152">
            <v>0</v>
          </cell>
          <cell r="Q152">
            <v>19515797</v>
          </cell>
          <cell r="R152" t="str">
            <v>CLUB DEPORTIVO TENIS CHILE</v>
          </cell>
          <cell r="S152" t="str">
            <v>BANCO DE CREDITO E INVERSIONES</v>
          </cell>
          <cell r="T152" t="str">
            <v>CUENTA CORRIENTE</v>
          </cell>
          <cell r="U152">
            <v>0</v>
          </cell>
          <cell r="V152" t="str">
            <v>PATRICIO FUENZALIDA VILCA</v>
          </cell>
          <cell r="W152" t="str">
            <v>10.625.991-7</v>
          </cell>
          <cell r="X152" t="str">
            <v>HEROES DE LA CONCEPCION S/N° IQUIQUE</v>
          </cell>
          <cell r="Y152">
            <v>2322727</v>
          </cell>
          <cell r="Z152">
            <v>73891118</v>
          </cell>
          <cell r="AA152" t="str">
            <v>clubdeportivotenischile@vtr.net</v>
          </cell>
          <cell r="AB152">
            <v>0</v>
          </cell>
          <cell r="AC152" t="str">
            <v>Ver Archivo</v>
          </cell>
          <cell r="AD152" t="str">
            <v>Ver Archivo</v>
          </cell>
          <cell r="AE152" t="str">
            <v>Ver Archivo</v>
          </cell>
          <cell r="AF152" t="str">
            <v>Ver Archivo</v>
          </cell>
          <cell r="AG152" t="str">
            <v>Ver Archivo</v>
          </cell>
        </row>
        <row r="153">
          <cell r="B153" t="str">
            <v>65.634.760-0</v>
          </cell>
          <cell r="C153" t="str">
            <v>Grabado</v>
          </cell>
          <cell r="D153">
            <v>42741.405740740738</v>
          </cell>
          <cell r="E153">
            <v>0</v>
          </cell>
          <cell r="F153" t="str">
            <v>CLUB DEPORTIVO SOCIAL Y CULTURAL RUBEN DONOSO</v>
          </cell>
          <cell r="G153" t="str">
            <v>J.J. PEREZ 1023</v>
          </cell>
          <cell r="H153" t="str">
            <v>Iquique</v>
          </cell>
          <cell r="I153" t="str">
            <v>Iquique</v>
          </cell>
          <cell r="J153">
            <v>572441828</v>
          </cell>
          <cell r="K153">
            <v>983266787</v>
          </cell>
          <cell r="L153" t="str">
            <v>cdrubendonoso@gmail.com</v>
          </cell>
          <cell r="M153">
            <v>41542</v>
          </cell>
          <cell r="N153">
            <v>42638</v>
          </cell>
          <cell r="O153">
            <v>36343</v>
          </cell>
          <cell r="P153">
            <v>0</v>
          </cell>
          <cell r="Q153">
            <v>1365948638</v>
          </cell>
          <cell r="R153" t="str">
            <v>CLUB DEPORTIVO SOCIAL Y CULTURAL RUBEN DONOSO</v>
          </cell>
          <cell r="S153" t="str">
            <v>BANCO ESTADO DE CHILE</v>
          </cell>
          <cell r="T153" t="str">
            <v>CUENTA DE AHORROS</v>
          </cell>
          <cell r="U153">
            <v>0</v>
          </cell>
          <cell r="V153" t="str">
            <v>FRANCISCO RAFAEL ALBUERNO FLORES</v>
          </cell>
          <cell r="W153" t="str">
            <v>8.322.069-4</v>
          </cell>
          <cell r="X153" t="str">
            <v>LOS ALGARROBOS 3215</v>
          </cell>
          <cell r="Y153">
            <v>572441828</v>
          </cell>
          <cell r="Z153">
            <v>981964729</v>
          </cell>
          <cell r="AA153" t="str">
            <v>falbuerno@gmail.com</v>
          </cell>
          <cell r="AB153">
            <v>0</v>
          </cell>
          <cell r="AC153" t="str">
            <v>Ver Archivo</v>
          </cell>
          <cell r="AD153" t="str">
            <v>Ver Archivo</v>
          </cell>
          <cell r="AE153" t="str">
            <v>Ver Archivo</v>
          </cell>
          <cell r="AF153" t="str">
            <v>Ver Archivo</v>
          </cell>
          <cell r="AG153" t="str">
            <v>Ver Archivo</v>
          </cell>
        </row>
        <row r="154">
          <cell r="B154" t="str">
            <v>65.039.760-6</v>
          </cell>
          <cell r="C154" t="str">
            <v>Validada</v>
          </cell>
          <cell r="D154">
            <v>42836.433449074073</v>
          </cell>
          <cell r="E154">
            <v>0</v>
          </cell>
          <cell r="F154" t="str">
            <v>LIGA DEPORTIVA CODEI IQUIQUE</v>
          </cell>
          <cell r="G154" t="str">
            <v>MANUEL CASTRO RAMOS/ RANCAGUA</v>
          </cell>
          <cell r="H154" t="str">
            <v>Iquique</v>
          </cell>
          <cell r="I154" t="str">
            <v>Iquique</v>
          </cell>
          <cell r="J154">
            <v>572452297</v>
          </cell>
          <cell r="K154">
            <v>961592357</v>
          </cell>
          <cell r="L154" t="str">
            <v>PRESIDENTE@CODEI.CL</v>
          </cell>
          <cell r="M154">
            <v>41937</v>
          </cell>
          <cell r="N154">
            <v>43429</v>
          </cell>
          <cell r="O154">
            <v>40107</v>
          </cell>
          <cell r="P154">
            <v>0</v>
          </cell>
          <cell r="Q154">
            <v>62561815</v>
          </cell>
          <cell r="R154" t="str">
            <v>LIGA DEPORTIVA CODEI</v>
          </cell>
          <cell r="S154" t="str">
            <v>BANCO SANTANDER-CHILE</v>
          </cell>
          <cell r="T154" t="str">
            <v>CUENTA CORRIENTE</v>
          </cell>
          <cell r="U154">
            <v>0</v>
          </cell>
          <cell r="V154" t="str">
            <v>GERMAN ALEJANDRO VERGARA RODRIGUEZ</v>
          </cell>
          <cell r="W154" t="str">
            <v>11.618.807-4</v>
          </cell>
          <cell r="X154" t="str">
            <v>AVENIDA FRANCISCO BILBAO 3738</v>
          </cell>
          <cell r="Y154">
            <v>572452297</v>
          </cell>
          <cell r="Z154">
            <v>961592357</v>
          </cell>
          <cell r="AA154" t="str">
            <v>PRESIDENTE@CODEI.CL</v>
          </cell>
          <cell r="AB154">
            <v>0</v>
          </cell>
          <cell r="AC154" t="str">
            <v>Ver Archivo</v>
          </cell>
          <cell r="AD154" t="str">
            <v>Ver Archivo</v>
          </cell>
          <cell r="AE154" t="str">
            <v>Ver Archivo</v>
          </cell>
          <cell r="AF154" t="str">
            <v>Ver Archivo</v>
          </cell>
          <cell r="AG154" t="str">
            <v>Ver Archivo</v>
          </cell>
        </row>
        <row r="155">
          <cell r="B155" t="str">
            <v>56.076.820-6</v>
          </cell>
          <cell r="C155" t="str">
            <v>Validada</v>
          </cell>
          <cell r="D155">
            <v>42853.442627314813</v>
          </cell>
          <cell r="E155">
            <v>0</v>
          </cell>
          <cell r="F155" t="str">
            <v>CLUB DEPORTIVO ALIANZA LIMA IQUIQUE</v>
          </cell>
          <cell r="G155" t="str">
            <v>AV. SALVADOR ALLENDE 1847</v>
          </cell>
          <cell r="H155" t="str">
            <v>Iquique</v>
          </cell>
          <cell r="I155" t="str">
            <v>Iquique</v>
          </cell>
          <cell r="J155">
            <v>0</v>
          </cell>
          <cell r="K155">
            <v>942252015</v>
          </cell>
          <cell r="L155" t="str">
            <v>cdalianzalima@gmail.com</v>
          </cell>
          <cell r="M155">
            <v>41706</v>
          </cell>
          <cell r="N155">
            <v>42802</v>
          </cell>
          <cell r="O155">
            <v>32892</v>
          </cell>
          <cell r="P155">
            <v>0</v>
          </cell>
          <cell r="Q155">
            <v>1365448740</v>
          </cell>
          <cell r="R155" t="str">
            <v>CLUB DEPORTIVO ALIANZA LIMA IQUIQUE</v>
          </cell>
          <cell r="S155" t="str">
            <v>BANCO ESTADO DE CHILE</v>
          </cell>
          <cell r="T155" t="str">
            <v>CUENTA DE AHORROS</v>
          </cell>
          <cell r="U155">
            <v>0</v>
          </cell>
          <cell r="V155" t="str">
            <v>PATRICIO MANUEL MARTINEZ MARTINEZ</v>
          </cell>
          <cell r="W155" t="str">
            <v>12.425.894-4</v>
          </cell>
          <cell r="X155" t="str">
            <v>AV. SALVADOR ALLENDE 1847</v>
          </cell>
          <cell r="Y155">
            <v>0</v>
          </cell>
          <cell r="Z155">
            <v>942252015</v>
          </cell>
          <cell r="AA155" t="str">
            <v>cdalianzalima@gmail.com</v>
          </cell>
          <cell r="AB155">
            <v>0</v>
          </cell>
          <cell r="AC155" t="str">
            <v>Ver Archivo</v>
          </cell>
          <cell r="AD155" t="str">
            <v>Ver Archivo</v>
          </cell>
          <cell r="AE155" t="str">
            <v>Ver Archivo</v>
          </cell>
          <cell r="AF155" t="str">
            <v>Ver Archivo</v>
          </cell>
          <cell r="AG155" t="str">
            <v>Ver Archivo</v>
          </cell>
        </row>
        <row r="156">
          <cell r="B156" t="str">
            <v>65.142.650-2</v>
          </cell>
          <cell r="C156" t="str">
            <v>Grabado</v>
          </cell>
          <cell r="D156">
            <v>42741.405949074076</v>
          </cell>
          <cell r="E156">
            <v>0</v>
          </cell>
          <cell r="F156" t="str">
            <v>CENTRO CULTURAL RELIGIOSO MORENOS CHILENOS EX. OFICINA ALIANZA</v>
          </cell>
          <cell r="G156" t="str">
            <v>PJE. HUARA 2902 - A</v>
          </cell>
          <cell r="H156" t="str">
            <v>Iquique</v>
          </cell>
          <cell r="I156" t="str">
            <v>Iquique</v>
          </cell>
          <cell r="J156">
            <v>0</v>
          </cell>
          <cell r="K156">
            <v>972505869</v>
          </cell>
          <cell r="L156" t="str">
            <v>ccrmorenoschilenos@gmail.com</v>
          </cell>
          <cell r="M156">
            <v>41955</v>
          </cell>
          <cell r="N156">
            <v>43051</v>
          </cell>
          <cell r="O156">
            <v>35710</v>
          </cell>
          <cell r="P156">
            <v>0</v>
          </cell>
          <cell r="Q156">
            <v>0</v>
          </cell>
          <cell r="R156" t="str">
            <v>CENTRO CULTURAL RELIGIOSO MORENOS CHILENOS EX. OFICINA ALIANZA</v>
          </cell>
          <cell r="S156" t="str">
            <v>BANCO ESTADO DE CHILE</v>
          </cell>
          <cell r="T156" t="str">
            <v>CUENTA DE AHORROS</v>
          </cell>
          <cell r="U156">
            <v>0</v>
          </cell>
          <cell r="V156" t="str">
            <v>OSVALDO ZACARÍAS PEREZ VALENZUELA</v>
          </cell>
          <cell r="W156" t="str">
            <v>3.609.222-K</v>
          </cell>
          <cell r="X156" t="str">
            <v>PJE. HUARA 2902-A</v>
          </cell>
          <cell r="Y156">
            <v>0</v>
          </cell>
          <cell r="Z156">
            <v>972505869</v>
          </cell>
          <cell r="AA156" t="str">
            <v>maelhiha@gmail.com</v>
          </cell>
          <cell r="AB156">
            <v>0</v>
          </cell>
          <cell r="AC156" t="str">
            <v>Ver Archivo</v>
          </cell>
          <cell r="AD156" t="str">
            <v>Ver Archivo</v>
          </cell>
          <cell r="AE156" t="str">
            <v>Ver Archivo</v>
          </cell>
          <cell r="AF156" t="str">
            <v>Ver Archivo</v>
          </cell>
          <cell r="AG156" t="str">
            <v>Ver Archivo</v>
          </cell>
        </row>
        <row r="157">
          <cell r="B157" t="str">
            <v>73.220.000-2</v>
          </cell>
          <cell r="C157" t="str">
            <v>Grabado</v>
          </cell>
          <cell r="D157">
            <v>42741.406030092592</v>
          </cell>
          <cell r="E157">
            <v>0</v>
          </cell>
          <cell r="F157" t="str">
            <v>ASOCIACIÓN DE BABY FUTBOL DE IQUIQUE</v>
          </cell>
          <cell r="G157" t="str">
            <v>12 DE FEBRERO S/N C/N PASAJE CONDELL</v>
          </cell>
          <cell r="H157" t="str">
            <v>Iquique</v>
          </cell>
          <cell r="I157" t="str">
            <v>Iquique</v>
          </cell>
          <cell r="J157">
            <v>0</v>
          </cell>
          <cell r="K157">
            <v>956027809</v>
          </cell>
          <cell r="L157" t="str">
            <v>asocbabyfutboliqq@gmail.com</v>
          </cell>
          <cell r="M157">
            <v>41897</v>
          </cell>
          <cell r="N157">
            <v>42993</v>
          </cell>
          <cell r="O157">
            <v>33896</v>
          </cell>
          <cell r="P157">
            <v>0</v>
          </cell>
          <cell r="Q157">
            <v>1366200882</v>
          </cell>
          <cell r="R157" t="str">
            <v>ASOCIACIÓN DE BABY FUTBOL DE IQUIQUE</v>
          </cell>
          <cell r="S157" t="str">
            <v>BANCO ESTADO DE CHILE</v>
          </cell>
          <cell r="T157" t="str">
            <v>CUENTA DE AHORROS</v>
          </cell>
          <cell r="U157">
            <v>0</v>
          </cell>
          <cell r="V157" t="str">
            <v>RUBEN ORLANDO MIRANDA ROJAS</v>
          </cell>
          <cell r="W157" t="str">
            <v>5.693.025-6</v>
          </cell>
          <cell r="X157" t="str">
            <v>PJE. PRAT CONDELL S/N</v>
          </cell>
          <cell r="Y157">
            <v>0</v>
          </cell>
          <cell r="Z157">
            <v>956027809</v>
          </cell>
          <cell r="AA157" t="str">
            <v>asocbabyfutboliqq@gmail.com</v>
          </cell>
          <cell r="AB157">
            <v>0</v>
          </cell>
          <cell r="AC157" t="str">
            <v>Ver Archivo</v>
          </cell>
          <cell r="AD157" t="str">
            <v>Ver Archivo</v>
          </cell>
          <cell r="AE157" t="str">
            <v>Ver Archivo</v>
          </cell>
          <cell r="AF157" t="str">
            <v>Ver Archivo</v>
          </cell>
          <cell r="AG157" t="str">
            <v>Ver Archivo</v>
          </cell>
        </row>
        <row r="158">
          <cell r="B158" t="str">
            <v>65.273.860-5</v>
          </cell>
          <cell r="C158" t="str">
            <v>Grabado</v>
          </cell>
          <cell r="D158">
            <v>42741.406284722223</v>
          </cell>
          <cell r="E158">
            <v>0</v>
          </cell>
          <cell r="F158" t="str">
            <v>club deportivo y cultural code</v>
          </cell>
          <cell r="G158" t="str">
            <v>av. salvador Allende 2950</v>
          </cell>
          <cell r="H158" t="str">
            <v>Iquique</v>
          </cell>
          <cell r="I158" t="str">
            <v>Iquique</v>
          </cell>
          <cell r="J158">
            <v>572544846</v>
          </cell>
          <cell r="K158">
            <v>987984314</v>
          </cell>
          <cell r="L158" t="str">
            <v>cribumar@hotmail.com</v>
          </cell>
          <cell r="M158">
            <v>41751</v>
          </cell>
          <cell r="N158">
            <v>42455</v>
          </cell>
          <cell r="O158">
            <v>37803</v>
          </cell>
          <cell r="P158">
            <v>0</v>
          </cell>
          <cell r="Q158">
            <v>1366006911</v>
          </cell>
          <cell r="R158" t="str">
            <v>club deportivo y cultural code</v>
          </cell>
          <cell r="S158" t="str">
            <v>BANCO ESTADO DE CHILE</v>
          </cell>
          <cell r="T158" t="str">
            <v>CUENTA DE AHORROS</v>
          </cell>
          <cell r="U158">
            <v>0</v>
          </cell>
          <cell r="V158" t="str">
            <v>Orlando Javier Ulloa Herrera</v>
          </cell>
          <cell r="W158" t="str">
            <v>11.613.454-3</v>
          </cell>
          <cell r="X158" t="str">
            <v>PASAJE TRES MARIAS 2958</v>
          </cell>
          <cell r="Y158">
            <v>0</v>
          </cell>
          <cell r="Z158">
            <v>93494484</v>
          </cell>
          <cell r="AA158" t="str">
            <v>orlandoulloao@hotmail.com</v>
          </cell>
          <cell r="AB158">
            <v>0</v>
          </cell>
          <cell r="AC158" t="str">
            <v>Ver Archivo</v>
          </cell>
          <cell r="AD158" t="str">
            <v>Ver Archivo</v>
          </cell>
          <cell r="AE158" t="str">
            <v>Ver Archivo</v>
          </cell>
          <cell r="AF158" t="str">
            <v>Ver Archivo</v>
          </cell>
          <cell r="AG158" t="str">
            <v>Ver Archivo</v>
          </cell>
        </row>
        <row r="159">
          <cell r="B159" t="str">
            <v>65.641.670-K</v>
          </cell>
          <cell r="C159" t="str">
            <v>Grabado</v>
          </cell>
          <cell r="D159">
            <v>42741.406342592592</v>
          </cell>
          <cell r="E159">
            <v>0</v>
          </cell>
          <cell r="F159" t="str">
            <v>CLUB DE ADULTO MAYOR ELENA CAFFARENA</v>
          </cell>
          <cell r="G159" t="str">
            <v>AV. JERUSALEN 3840, EL BORO</v>
          </cell>
          <cell r="H159" t="str">
            <v>Iquique</v>
          </cell>
          <cell r="I159" t="str">
            <v>Alto Hospicio</v>
          </cell>
          <cell r="J159">
            <v>0</v>
          </cell>
          <cell r="K159">
            <v>974727734</v>
          </cell>
          <cell r="L159" t="str">
            <v>clubelenacaffarena@gmail.com</v>
          </cell>
          <cell r="M159">
            <v>42402</v>
          </cell>
          <cell r="N159">
            <v>43498</v>
          </cell>
          <cell r="O159">
            <v>38552</v>
          </cell>
          <cell r="P159">
            <v>0</v>
          </cell>
          <cell r="Q159">
            <v>1860297201</v>
          </cell>
          <cell r="R159" t="str">
            <v>CLUB DE ADULTO MAYOR ELENA CAFFARENA</v>
          </cell>
          <cell r="S159" t="str">
            <v>BANCO ESTADO DE CHILE</v>
          </cell>
          <cell r="T159" t="str">
            <v>CUENTA DE AHORROS</v>
          </cell>
          <cell r="U159">
            <v>0</v>
          </cell>
          <cell r="V159" t="str">
            <v>SOLEDAD DEL CARMEN PONCE NARVAEZ</v>
          </cell>
          <cell r="W159" t="str">
            <v>7.094.725-0</v>
          </cell>
          <cell r="X159" t="str">
            <v>CALLE 4 2282, EL BORO</v>
          </cell>
          <cell r="Y159">
            <v>0</v>
          </cell>
          <cell r="Z159">
            <v>974727734</v>
          </cell>
          <cell r="AA159" t="str">
            <v>clubelenacaffarena@gmail.com</v>
          </cell>
          <cell r="AB159">
            <v>0</v>
          </cell>
          <cell r="AC159" t="str">
            <v>Ver Archivo</v>
          </cell>
          <cell r="AD159" t="str">
            <v>Ver Archivo</v>
          </cell>
          <cell r="AE159" t="str">
            <v>Ver Archivo</v>
          </cell>
          <cell r="AF159" t="str">
            <v>Ver Archivo</v>
          </cell>
          <cell r="AG159" t="str">
            <v>Ver Archivo</v>
          </cell>
        </row>
        <row r="160">
          <cell r="B160" t="str">
            <v>65.054.768-3</v>
          </cell>
          <cell r="C160" t="str">
            <v>Validada</v>
          </cell>
          <cell r="D160">
            <v>42845.47859953704</v>
          </cell>
          <cell r="E160">
            <v>0</v>
          </cell>
          <cell r="F160" t="str">
            <v>FUNDACION PROPAIS</v>
          </cell>
          <cell r="G160" t="str">
            <v>AV. HEROES DE LA CONCEPCION 2784, DEPTO 163</v>
          </cell>
          <cell r="H160" t="str">
            <v>Iquique</v>
          </cell>
          <cell r="I160" t="str">
            <v>Iquique</v>
          </cell>
          <cell r="J160">
            <v>0</v>
          </cell>
          <cell r="K160">
            <v>950338916</v>
          </cell>
          <cell r="L160" t="str">
            <v>presidente@fundacionpropais.cl</v>
          </cell>
          <cell r="M160">
            <v>42430</v>
          </cell>
          <cell r="N160">
            <v>44256</v>
          </cell>
          <cell r="O160">
            <v>40858</v>
          </cell>
          <cell r="P160">
            <v>0</v>
          </cell>
          <cell r="Q160">
            <v>1371142378</v>
          </cell>
          <cell r="R160" t="str">
            <v>Fundación Propaís</v>
          </cell>
          <cell r="S160" t="str">
            <v>BANCO ESTADO DE CHILE</v>
          </cell>
          <cell r="T160" t="str">
            <v>CHEQUERA ELECTRONICA/ CUENTA VISTA</v>
          </cell>
          <cell r="U160">
            <v>0</v>
          </cell>
          <cell r="V160" t="str">
            <v>TEOBALDO PATRICIO CUEVAS VILLALOBOS</v>
          </cell>
          <cell r="W160" t="str">
            <v>7.589.629-8</v>
          </cell>
          <cell r="X160" t="str">
            <v>AV. HEROES DE LA CONCEPCION 2784, DEPTO 163</v>
          </cell>
          <cell r="Y160">
            <v>0</v>
          </cell>
          <cell r="Z160">
            <v>950338916</v>
          </cell>
          <cell r="AA160" t="str">
            <v>presidente@fundacionpropais.cl</v>
          </cell>
          <cell r="AB160">
            <v>0</v>
          </cell>
          <cell r="AC160" t="str">
            <v>Ver Archivo</v>
          </cell>
          <cell r="AD160" t="str">
            <v>Ver Archivo</v>
          </cell>
          <cell r="AE160" t="str">
            <v>Ver Archivo</v>
          </cell>
          <cell r="AF160" t="str">
            <v>Ver Archivo</v>
          </cell>
          <cell r="AG160" t="str">
            <v>Ver Archivo</v>
          </cell>
        </row>
        <row r="161">
          <cell r="B161" t="str">
            <v>65.055.202-4</v>
          </cell>
          <cell r="C161" t="str">
            <v>Grabado</v>
          </cell>
          <cell r="D161">
            <v>42741.406469907408</v>
          </cell>
          <cell r="E161">
            <v>0</v>
          </cell>
          <cell r="F161" t="str">
            <v>CENTRO SOCIAL CULTURAL DEPORTIVO BARRIO EL MORRO</v>
          </cell>
          <cell r="G161" t="str">
            <v>FREDDY TABERNA 124, EL MORRO</v>
          </cell>
          <cell r="H161" t="str">
            <v>Iquique</v>
          </cell>
          <cell r="I161" t="str">
            <v>Iquique</v>
          </cell>
          <cell r="J161">
            <v>0</v>
          </cell>
          <cell r="K161">
            <v>63724495</v>
          </cell>
          <cell r="L161" t="str">
            <v>esava68@hotmail.com</v>
          </cell>
          <cell r="M161">
            <v>41018</v>
          </cell>
          <cell r="N161">
            <v>41079</v>
          </cell>
          <cell r="O161">
            <v>42483</v>
          </cell>
          <cell r="P161">
            <v>0</v>
          </cell>
          <cell r="Q161">
            <v>2.01302210665055E+18</v>
          </cell>
          <cell r="R161" t="str">
            <v>HECTOR AHUMADA VARAS</v>
          </cell>
          <cell r="S161" t="str">
            <v>COOPEUCH</v>
          </cell>
          <cell r="T161" t="str">
            <v>CHEQUERA ELECTRONICA/ CUENTA VISTA</v>
          </cell>
          <cell r="U161">
            <v>0</v>
          </cell>
          <cell r="V161" t="str">
            <v>HECTOR AHUMADA VARAS</v>
          </cell>
          <cell r="W161" t="str">
            <v>10.351.966-7</v>
          </cell>
          <cell r="X161" t="str">
            <v>FREDDY TABERNA 124</v>
          </cell>
          <cell r="Y161">
            <v>0</v>
          </cell>
          <cell r="Z161">
            <v>63724495</v>
          </cell>
          <cell r="AA161" t="str">
            <v>esava68@hotmail.com</v>
          </cell>
          <cell r="AB161">
            <v>0</v>
          </cell>
          <cell r="AC161" t="str">
            <v>Ver Archivo</v>
          </cell>
          <cell r="AD161" t="str">
            <v>Ver Archivo</v>
          </cell>
          <cell r="AE161" t="str">
            <v>Ver Archivo</v>
          </cell>
          <cell r="AF161" t="str">
            <v>Ver Archivo</v>
          </cell>
          <cell r="AG161" t="str">
            <v>Ver Archivo</v>
          </cell>
        </row>
        <row r="162">
          <cell r="B162" t="str">
            <v>75.684.200-5</v>
          </cell>
          <cell r="C162" t="str">
            <v>Validada</v>
          </cell>
          <cell r="D162">
            <v>42878.39738425926</v>
          </cell>
          <cell r="E162">
            <v>0</v>
          </cell>
          <cell r="F162" t="str">
            <v>Club Social y Deportivo 1º de Mayo</v>
          </cell>
          <cell r="G162" t="str">
            <v>Simón Bolivar s/n, manzana 27 lote A</v>
          </cell>
          <cell r="H162" t="str">
            <v>Tamarugal</v>
          </cell>
          <cell r="I162" t="str">
            <v>Pica</v>
          </cell>
          <cell r="J162">
            <v>0</v>
          </cell>
          <cell r="K162">
            <v>973322877</v>
          </cell>
          <cell r="L162" t="str">
            <v>clubprimerodemayo@hotmail.com</v>
          </cell>
          <cell r="M162">
            <v>42596</v>
          </cell>
          <cell r="N162">
            <v>43691</v>
          </cell>
          <cell r="O162">
            <v>39230</v>
          </cell>
          <cell r="P162">
            <v>0</v>
          </cell>
          <cell r="Q162">
            <v>1365889143</v>
          </cell>
          <cell r="R162" t="str">
            <v>club social y deportivo 1 de mayo</v>
          </cell>
          <cell r="S162" t="str">
            <v>BANCO ESTADO DE CHILE</v>
          </cell>
          <cell r="T162" t="str">
            <v>CUENTA DE AHORROS</v>
          </cell>
          <cell r="U162">
            <v>0</v>
          </cell>
          <cell r="V162" t="str">
            <v>LUIS PINTO MOLINA</v>
          </cell>
          <cell r="W162" t="str">
            <v>5.343.170-4</v>
          </cell>
          <cell r="X162" t="str">
            <v>RUY DIAZ N 5 PICA</v>
          </cell>
          <cell r="Y162">
            <v>0</v>
          </cell>
          <cell r="Z162">
            <v>973322877</v>
          </cell>
          <cell r="AA162" t="str">
            <v>clubprimerodemayo@hotmail.com</v>
          </cell>
          <cell r="AB162">
            <v>0</v>
          </cell>
          <cell r="AC162" t="str">
            <v>Ver Archivo</v>
          </cell>
          <cell r="AD162" t="str">
            <v>Ver Archivo</v>
          </cell>
          <cell r="AE162" t="str">
            <v>Ver Archivo</v>
          </cell>
          <cell r="AF162" t="str">
            <v>Ver Archivo</v>
          </cell>
          <cell r="AG162" t="str">
            <v>Ver Archivo</v>
          </cell>
        </row>
        <row r="163">
          <cell r="B163" t="str">
            <v>65.014.733-2</v>
          </cell>
          <cell r="C163" t="str">
            <v>Validada</v>
          </cell>
          <cell r="D163">
            <v>42846.432604166665</v>
          </cell>
          <cell r="E163">
            <v>0</v>
          </cell>
          <cell r="F163" t="str">
            <v>AGRUPACIÓN CULTURAL BARRIO NORUEGA FLORCITA MOTUDA</v>
          </cell>
          <cell r="G163" t="str">
            <v>los naranjos 2931</v>
          </cell>
          <cell r="H163" t="str">
            <v>Iquique</v>
          </cell>
          <cell r="I163" t="str">
            <v>Alto Hospicio</v>
          </cell>
          <cell r="J163">
            <v>5696397639</v>
          </cell>
          <cell r="K163">
            <v>963976397</v>
          </cell>
          <cell r="L163" t="str">
            <v>corpoteatro@gmail.com</v>
          </cell>
          <cell r="M163">
            <v>42412</v>
          </cell>
          <cell r="N163">
            <v>43508</v>
          </cell>
          <cell r="O163">
            <v>39940</v>
          </cell>
          <cell r="P163">
            <v>0</v>
          </cell>
          <cell r="Q163">
            <v>1860355945</v>
          </cell>
          <cell r="R163" t="str">
            <v>AGRUPACIÓN CULTURAL BARRIO NORUEGA FLORCITA MOTUDA</v>
          </cell>
          <cell r="S163" t="str">
            <v>BANCO ESTADO DE CHILE</v>
          </cell>
          <cell r="T163" t="str">
            <v>CUENTA DE AHORROS</v>
          </cell>
          <cell r="U163">
            <v>0</v>
          </cell>
          <cell r="V163" t="str">
            <v>MAGALI VELASQUEZ VILLALOBOS</v>
          </cell>
          <cell r="W163" t="str">
            <v>7.878.272-2</v>
          </cell>
          <cell r="X163" t="str">
            <v>LOS NOGALES 2909</v>
          </cell>
          <cell r="Y163">
            <v>5696397639</v>
          </cell>
          <cell r="Z163">
            <v>963976397</v>
          </cell>
          <cell r="AA163" t="str">
            <v>pattybrionesah@gmail.com</v>
          </cell>
          <cell r="AB163">
            <v>0</v>
          </cell>
          <cell r="AC163" t="str">
            <v>Ver Archivo</v>
          </cell>
          <cell r="AD163" t="str">
            <v>Ver Archivo</v>
          </cell>
          <cell r="AE163" t="str">
            <v>Ver Archivo</v>
          </cell>
          <cell r="AF163" t="str">
            <v>Ver Archivo</v>
          </cell>
          <cell r="AG163" t="str">
            <v>Ver Archivo</v>
          </cell>
        </row>
        <row r="164">
          <cell r="B164" t="str">
            <v>65.113.912-0</v>
          </cell>
          <cell r="C164" t="str">
            <v>Grabado</v>
          </cell>
          <cell r="D164">
            <v>42600.501875000002</v>
          </cell>
          <cell r="E164">
            <v>0</v>
          </cell>
          <cell r="F164" t="str">
            <v>CENTRO SOCIAL CULTURAL Y DEPORTIVO INTI NAIRA</v>
          </cell>
          <cell r="G164" t="str">
            <v>PAMPA GERMANIA 364,POZO ALMONTE</v>
          </cell>
          <cell r="H164" t="str">
            <v>Tamarugal</v>
          </cell>
          <cell r="I164" t="str">
            <v>Pozo Almonte</v>
          </cell>
          <cell r="J164">
            <v>5697210056</v>
          </cell>
          <cell r="K164">
            <v>972100562</v>
          </cell>
          <cell r="L164" t="str">
            <v>intinaira1@gmail.com</v>
          </cell>
          <cell r="M164">
            <v>42416</v>
          </cell>
          <cell r="N164">
            <v>43512</v>
          </cell>
          <cell r="O164">
            <v>40920</v>
          </cell>
          <cell r="P164">
            <v>0</v>
          </cell>
          <cell r="Q164">
            <v>1860359865</v>
          </cell>
          <cell r="R164" t="str">
            <v>CENTRO SOCIAL CULTURAL Y DEPORTIVO INTI NAIRA</v>
          </cell>
          <cell r="S164" t="str">
            <v>BANCO ESTADO DE CHILE</v>
          </cell>
          <cell r="T164" t="str">
            <v>CUENTA DE AHORROS</v>
          </cell>
          <cell r="U164">
            <v>0</v>
          </cell>
          <cell r="V164" t="str">
            <v>ALEXANDRA BERENIS MUñOZ LONCOMAN</v>
          </cell>
          <cell r="W164" t="str">
            <v>17.915.670-9</v>
          </cell>
          <cell r="X164" t="str">
            <v>pampa germania 388</v>
          </cell>
          <cell r="Y164">
            <v>5697210056</v>
          </cell>
          <cell r="Z164">
            <v>972100562</v>
          </cell>
          <cell r="AA164" t="str">
            <v>intinaira1@gmail.com</v>
          </cell>
          <cell r="AB164">
            <v>0</v>
          </cell>
          <cell r="AC164" t="str">
            <v>Ver Archivo</v>
          </cell>
          <cell r="AD164" t="str">
            <v>Ver Archivo</v>
          </cell>
          <cell r="AE164" t="str">
            <v>Ver Archivo</v>
          </cell>
          <cell r="AF164" t="str">
            <v>Ver Archivo</v>
          </cell>
          <cell r="AG164" t="str">
            <v>Ver Archivo</v>
          </cell>
        </row>
        <row r="165">
          <cell r="B165" t="str">
            <v>56.075.940-1</v>
          </cell>
          <cell r="C165" t="str">
            <v>Validada</v>
          </cell>
          <cell r="D165">
            <v>42871.409317129626</v>
          </cell>
          <cell r="E165">
            <v>0</v>
          </cell>
          <cell r="F165" t="str">
            <v>JUNTA DE VECINOS SANTA TERESA DE LOS ANDES</v>
          </cell>
          <cell r="G165" t="str">
            <v>CALLE SANTA INES #4174</v>
          </cell>
          <cell r="H165" t="str">
            <v>Iquique</v>
          </cell>
          <cell r="I165" t="str">
            <v>Alto Hospicio</v>
          </cell>
          <cell r="J165">
            <v>5699043050</v>
          </cell>
          <cell r="K165">
            <v>99043050</v>
          </cell>
          <cell r="L165" t="str">
            <v>JUNVECSANTATERESA2002@GMAIL.COM</v>
          </cell>
          <cell r="M165">
            <v>42582</v>
          </cell>
          <cell r="N165">
            <v>43677</v>
          </cell>
          <cell r="O165">
            <v>37435</v>
          </cell>
          <cell r="P165">
            <v>0</v>
          </cell>
          <cell r="Q165">
            <v>1860211650</v>
          </cell>
          <cell r="R165" t="str">
            <v>JUNTA DE VECINOS SANTA TERESA DE LOS ANDES</v>
          </cell>
          <cell r="S165" t="str">
            <v>BANCO ESTADO DE CHILE</v>
          </cell>
          <cell r="T165" t="str">
            <v>CUENTA CORRIENTE</v>
          </cell>
          <cell r="U165">
            <v>0</v>
          </cell>
          <cell r="V165" t="str">
            <v>RAFAEL ARMANDO UBEDA MICHELSEN</v>
          </cell>
          <cell r="W165" t="str">
            <v>11.466.175-9</v>
          </cell>
          <cell r="X165" t="str">
            <v>SANTA TERESA N#3975</v>
          </cell>
          <cell r="Y165">
            <v>5699043050</v>
          </cell>
          <cell r="Z165">
            <v>99043050</v>
          </cell>
          <cell r="AA165" t="str">
            <v>JUNVECSANTATERESA2002@GMAIL.COM</v>
          </cell>
          <cell r="AB165">
            <v>0</v>
          </cell>
          <cell r="AC165" t="str">
            <v>Ver Archivo</v>
          </cell>
          <cell r="AD165" t="str">
            <v>Ver Archivo</v>
          </cell>
          <cell r="AE165" t="str">
            <v>Ver Archivo</v>
          </cell>
          <cell r="AF165" t="str">
            <v>Ver Archivo</v>
          </cell>
          <cell r="AG165" t="str">
            <v>Ver Archivo</v>
          </cell>
        </row>
        <row r="166">
          <cell r="B166" t="str">
            <v>65.651.400-0</v>
          </cell>
          <cell r="C166" t="str">
            <v>Grabado</v>
          </cell>
          <cell r="D166">
            <v>42457.373761574076</v>
          </cell>
          <cell r="E166">
            <v>0</v>
          </cell>
          <cell r="F166" t="str">
            <v>Junta de Vecinos No. 2 Barros Arana</v>
          </cell>
          <cell r="G166" t="str">
            <v>Barros Arana 1196</v>
          </cell>
          <cell r="H166" t="str">
            <v>Iquique</v>
          </cell>
          <cell r="I166" t="str">
            <v>Iquique</v>
          </cell>
          <cell r="J166">
            <v>0</v>
          </cell>
          <cell r="K166">
            <v>88210788</v>
          </cell>
          <cell r="L166" t="str">
            <v>Juntadevecinos2barrosarana@gmail.com</v>
          </cell>
          <cell r="M166">
            <v>42192</v>
          </cell>
          <cell r="N166">
            <v>43166</v>
          </cell>
          <cell r="O166">
            <v>32889</v>
          </cell>
          <cell r="P166">
            <v>0</v>
          </cell>
          <cell r="Q166">
            <v>5688210788</v>
          </cell>
          <cell r="R166" t="str">
            <v>Junta de Vecinos No. 2 Barros Arana</v>
          </cell>
          <cell r="S166" t="str">
            <v>BANCO ESTADO DE CHILE</v>
          </cell>
          <cell r="T166" t="str">
            <v>CUENTA DE AHORROS</v>
          </cell>
          <cell r="U166">
            <v>0</v>
          </cell>
          <cell r="V166" t="str">
            <v>Silvia del Carmen Prieto Garate</v>
          </cell>
          <cell r="W166" t="str">
            <v>6.544.946-3</v>
          </cell>
          <cell r="X166" t="str">
            <v>Barros Arana 1158</v>
          </cell>
          <cell r="Y166">
            <v>0</v>
          </cell>
          <cell r="Z166">
            <v>88210788</v>
          </cell>
          <cell r="AA166" t="str">
            <v>silviaprietog@hotmail.com</v>
          </cell>
          <cell r="AB166">
            <v>0</v>
          </cell>
          <cell r="AC166" t="str">
            <v>Ver Archivo</v>
          </cell>
          <cell r="AD166" t="str">
            <v>Ver Archivo</v>
          </cell>
          <cell r="AE166" t="str">
            <v>Ver Archivo</v>
          </cell>
          <cell r="AF166" t="str">
            <v>Ver Archivo</v>
          </cell>
          <cell r="AG166" t="str">
            <v>Ver Archivo</v>
          </cell>
        </row>
        <row r="167">
          <cell r="B167" t="str">
            <v>65.037.642-0</v>
          </cell>
          <cell r="C167" t="str">
            <v>Validada</v>
          </cell>
          <cell r="D167">
            <v>42849.459953703707</v>
          </cell>
          <cell r="E167">
            <v>0</v>
          </cell>
          <cell r="F167" t="str">
            <v>JUNTA DE VECINOS No 28 PADRE HURTADO</v>
          </cell>
          <cell r="G167" t="str">
            <v>SEDE SOCIAL PADRE HURTADO GALPON PLOMO S/N, POZO ALMONTE</v>
          </cell>
          <cell r="H167" t="str">
            <v>Tamarugal</v>
          </cell>
          <cell r="I167" t="str">
            <v>Pozo Almonte</v>
          </cell>
          <cell r="J167">
            <v>5696397639</v>
          </cell>
          <cell r="K167">
            <v>963976397</v>
          </cell>
          <cell r="L167" t="str">
            <v>juntadevecinon28padrehurtado@hotmail.com</v>
          </cell>
          <cell r="M167">
            <v>41924</v>
          </cell>
          <cell r="N167">
            <v>43020</v>
          </cell>
          <cell r="O167">
            <v>41424</v>
          </cell>
          <cell r="P167">
            <v>0</v>
          </cell>
          <cell r="Q167">
            <v>3060014921</v>
          </cell>
          <cell r="R167" t="str">
            <v>JUNTA DE VECINOS No 28 PADRE HURTADO</v>
          </cell>
          <cell r="S167" t="str">
            <v>BANCO ESTADO DE CHILE</v>
          </cell>
          <cell r="T167" t="str">
            <v>CUENTA DE AHORROS</v>
          </cell>
          <cell r="U167">
            <v>0</v>
          </cell>
          <cell r="V167" t="str">
            <v>YESENIA LISSET FIGUEROA MARCHANT</v>
          </cell>
          <cell r="W167" t="str">
            <v>13.856.087-2</v>
          </cell>
          <cell r="X167" t="str">
            <v>pozo almonte sn</v>
          </cell>
          <cell r="Y167">
            <v>5696397639</v>
          </cell>
          <cell r="Z167">
            <v>963976397</v>
          </cell>
          <cell r="AA167" t="str">
            <v>juntadevecinon28padrehurtado@hotmail.com</v>
          </cell>
          <cell r="AB167">
            <v>0</v>
          </cell>
          <cell r="AC167" t="str">
            <v>Ver Archivo</v>
          </cell>
          <cell r="AD167" t="str">
            <v>Ver Archivo</v>
          </cell>
          <cell r="AE167" t="str">
            <v>Ver Archivo</v>
          </cell>
          <cell r="AF167" t="str">
            <v>Ver Archivo</v>
          </cell>
          <cell r="AG167" t="str">
            <v>Ver Archivo</v>
          </cell>
        </row>
        <row r="168">
          <cell r="B168" t="str">
            <v>65.461.940-9</v>
          </cell>
          <cell r="C168" t="str">
            <v>Grabado</v>
          </cell>
          <cell r="D168" t="str">
            <v>0000-00-00 00:00:00</v>
          </cell>
          <cell r="E168">
            <v>0</v>
          </cell>
          <cell r="F168" t="str">
            <v>CENTRO GENERAL DE APODERADOS JARDIN INFANTIL ARTURO PRAT</v>
          </cell>
          <cell r="G168" t="str">
            <v>HERNAN FUENZALIDA No 2060,IQUIQUE</v>
          </cell>
          <cell r="H168" t="str">
            <v>Iquique</v>
          </cell>
          <cell r="I168" t="str">
            <v>Iquique</v>
          </cell>
          <cell r="J168">
            <v>572483251</v>
          </cell>
          <cell r="K168">
            <v>953361343</v>
          </cell>
          <cell r="L168" t="str">
            <v>cgajardinarturoprat2015@gmail.com</v>
          </cell>
          <cell r="M168">
            <v>42177</v>
          </cell>
          <cell r="N168">
            <v>43273</v>
          </cell>
          <cell r="O168">
            <v>37505</v>
          </cell>
          <cell r="P168">
            <v>0</v>
          </cell>
          <cell r="Q168">
            <v>1366137080</v>
          </cell>
          <cell r="R168" t="str">
            <v>CENTRO GENERAL DE APODERADOS JARDIN INFANTIL ARTURO PRAT</v>
          </cell>
          <cell r="S168" t="str">
            <v>BANCO ESTADO DE CHILE</v>
          </cell>
          <cell r="T168" t="str">
            <v>CUENTA DE AHORROS</v>
          </cell>
          <cell r="U168">
            <v>0</v>
          </cell>
          <cell r="V168" t="str">
            <v>YESENIA NATALI YUPANQUI POLO</v>
          </cell>
          <cell r="W168" t="str">
            <v>22.259.090-6</v>
          </cell>
          <cell r="X168" t="str">
            <v>jenaro gallo #2113</v>
          </cell>
          <cell r="Y168">
            <v>572483251</v>
          </cell>
          <cell r="Z168">
            <v>953361343</v>
          </cell>
          <cell r="AA168" t="str">
            <v>cgajardinarturoprat2015@gmail.com</v>
          </cell>
          <cell r="AB168">
            <v>0</v>
          </cell>
          <cell r="AC168" t="str">
            <v>Ver Archivo</v>
          </cell>
          <cell r="AD168" t="str">
            <v>Ver Archivo</v>
          </cell>
          <cell r="AE168">
            <v>0</v>
          </cell>
          <cell r="AF168" t="str">
            <v>Ver Archivo</v>
          </cell>
          <cell r="AG168" t="str">
            <v>Ver Archivo</v>
          </cell>
        </row>
        <row r="169">
          <cell r="B169" t="str">
            <v>65.073.436-K</v>
          </cell>
          <cell r="C169" t="str">
            <v>Grabado</v>
          </cell>
          <cell r="D169">
            <v>42471.395740740743</v>
          </cell>
          <cell r="E169">
            <v>0</v>
          </cell>
          <cell r="F169" t="str">
            <v>Ong Iglesia de la Calle</v>
          </cell>
          <cell r="G169" t="str">
            <v>Cerro Santa Rosa # 3702</v>
          </cell>
          <cell r="H169" t="str">
            <v>Iquique</v>
          </cell>
          <cell r="I169" t="str">
            <v>Alto Hospicio</v>
          </cell>
          <cell r="J169">
            <v>0</v>
          </cell>
          <cell r="K169">
            <v>972116914</v>
          </cell>
          <cell r="L169" t="str">
            <v>iglesiadlcalle@gmail.com</v>
          </cell>
          <cell r="M169">
            <v>41479</v>
          </cell>
          <cell r="N169">
            <v>42575</v>
          </cell>
          <cell r="O169">
            <v>41631</v>
          </cell>
          <cell r="P169">
            <v>0</v>
          </cell>
          <cell r="Q169">
            <v>1860456490</v>
          </cell>
          <cell r="R169" t="str">
            <v>ong la iglesia de la calle</v>
          </cell>
          <cell r="S169" t="str">
            <v>BANCO ESTADO DE CHILE</v>
          </cell>
          <cell r="T169" t="str">
            <v>CUENTA DE AHORROS</v>
          </cell>
          <cell r="U169">
            <v>0</v>
          </cell>
          <cell r="V169" t="str">
            <v>Hayter Adan Bordon Jerez</v>
          </cell>
          <cell r="W169" t="str">
            <v>11.931.029-6</v>
          </cell>
          <cell r="X169" t="str">
            <v>Los Limoneros #2917</v>
          </cell>
          <cell r="Y169">
            <v>0</v>
          </cell>
          <cell r="Z169">
            <v>972116914</v>
          </cell>
          <cell r="AA169" t="str">
            <v>iglesadlcalle@gmail.com</v>
          </cell>
          <cell r="AB169">
            <v>0</v>
          </cell>
          <cell r="AC169" t="str">
            <v>Ver Archivo</v>
          </cell>
          <cell r="AD169" t="str">
            <v>Ver Archivo</v>
          </cell>
          <cell r="AE169" t="str">
            <v>Ver Archivo</v>
          </cell>
          <cell r="AF169" t="str">
            <v>Ver Archivo</v>
          </cell>
          <cell r="AG169" t="str">
            <v>Ver Archivo</v>
          </cell>
        </row>
        <row r="170">
          <cell r="B170" t="str">
            <v>65.054.251-7</v>
          </cell>
          <cell r="C170" t="str">
            <v>Validada</v>
          </cell>
          <cell r="D170">
            <v>42849.451342592591</v>
          </cell>
          <cell r="E170">
            <v>0</v>
          </cell>
          <cell r="F170" t="str">
            <v>CENTRO SOCIAL Y CULTURAL LLAMERADA DEVOTOS DEL SR. DE MAMIÑA</v>
          </cell>
          <cell r="G170" t="str">
            <v>las nevadas 2424</v>
          </cell>
          <cell r="H170" t="str">
            <v>Iquique</v>
          </cell>
          <cell r="I170" t="str">
            <v>Iquique</v>
          </cell>
          <cell r="J170">
            <v>0</v>
          </cell>
          <cell r="K170">
            <v>981562002</v>
          </cell>
          <cell r="L170" t="str">
            <v>majcap@gmail.com</v>
          </cell>
          <cell r="M170">
            <v>41015</v>
          </cell>
          <cell r="N170">
            <v>43206</v>
          </cell>
          <cell r="O170">
            <v>41015</v>
          </cell>
          <cell r="P170">
            <v>0</v>
          </cell>
          <cell r="Q170">
            <v>1366277320</v>
          </cell>
          <cell r="R170" t="str">
            <v>CENTRO SOCIAL Y CULTURAL LLAMERADA DEVOTOS DE SEÑOR DE MAMIÑA</v>
          </cell>
          <cell r="S170" t="str">
            <v>BANCO ESTADO DE CHILE</v>
          </cell>
          <cell r="T170" t="str">
            <v>CUENTA DE AHORROS</v>
          </cell>
          <cell r="U170">
            <v>0</v>
          </cell>
          <cell r="V170" t="str">
            <v>RICARDO CAPETILLO CAQUEO</v>
          </cell>
          <cell r="W170" t="str">
            <v>7.643.204-K</v>
          </cell>
          <cell r="X170" t="str">
            <v>PASAJE EL SALADERO 3348</v>
          </cell>
          <cell r="Y170">
            <v>981562002</v>
          </cell>
          <cell r="Z170">
            <v>981562002</v>
          </cell>
          <cell r="AA170" t="str">
            <v>majcap@gmail.com</v>
          </cell>
          <cell r="AB170">
            <v>0</v>
          </cell>
          <cell r="AC170" t="str">
            <v>Ver Archivo</v>
          </cell>
          <cell r="AD170" t="str">
            <v>Ver Archivo</v>
          </cell>
          <cell r="AE170" t="str">
            <v>Ver Archivo</v>
          </cell>
          <cell r="AF170" t="str">
            <v>Ver Archivo</v>
          </cell>
          <cell r="AG170" t="str">
            <v>Ver Archivo</v>
          </cell>
        </row>
        <row r="171">
          <cell r="B171" t="str">
            <v>65.009.807-2</v>
          </cell>
          <cell r="C171" t="str">
            <v>Grabado</v>
          </cell>
          <cell r="D171">
            <v>42741.406909722224</v>
          </cell>
          <cell r="E171">
            <v>0</v>
          </cell>
          <cell r="F171" t="str">
            <v>Club Deportivo La Cruz</v>
          </cell>
          <cell r="G171" t="str">
            <v>San Martín 1190</v>
          </cell>
          <cell r="H171" t="str">
            <v>Iquique</v>
          </cell>
          <cell r="I171" t="str">
            <v>Iquique</v>
          </cell>
          <cell r="J171">
            <v>572473872</v>
          </cell>
          <cell r="K171">
            <v>56978506218</v>
          </cell>
          <cell r="L171" t="str">
            <v>jaimecastroberon@gmail.com</v>
          </cell>
          <cell r="M171">
            <v>41604</v>
          </cell>
          <cell r="N171">
            <v>42700</v>
          </cell>
          <cell r="O171">
            <v>35111</v>
          </cell>
          <cell r="P171">
            <v>0</v>
          </cell>
          <cell r="Q171">
            <v>1300060419</v>
          </cell>
          <cell r="R171" t="str">
            <v>Club Deportivo y Social La Cruz</v>
          </cell>
          <cell r="S171" t="str">
            <v>BANCO ESTADO DE CHILE</v>
          </cell>
          <cell r="T171" t="str">
            <v>CUENTA CORRIENTE</v>
          </cell>
          <cell r="U171">
            <v>0</v>
          </cell>
          <cell r="V171" t="str">
            <v>Bernardo Segundo Guerrero Jimenez</v>
          </cell>
          <cell r="W171" t="str">
            <v>6.839.572-0</v>
          </cell>
          <cell r="X171" t="str">
            <v>Obispo Labbe 1235</v>
          </cell>
          <cell r="Y171">
            <v>572414461</v>
          </cell>
          <cell r="Z171">
            <v>994500242</v>
          </cell>
          <cell r="AA171" t="str">
            <v>bernardo.guerrero@gmail.com</v>
          </cell>
          <cell r="AB171">
            <v>0</v>
          </cell>
          <cell r="AC171" t="str">
            <v>Ver Archivo</v>
          </cell>
          <cell r="AD171" t="str">
            <v>Ver Archivo</v>
          </cell>
          <cell r="AE171" t="str">
            <v>Ver Archivo</v>
          </cell>
          <cell r="AF171" t="str">
            <v>Ver Archivo</v>
          </cell>
          <cell r="AG171" t="str">
            <v>Ver Archivo</v>
          </cell>
        </row>
        <row r="172">
          <cell r="B172" t="str">
            <v>65.775.050-6</v>
          </cell>
          <cell r="C172" t="str">
            <v>Validada</v>
          </cell>
          <cell r="D172">
            <v>42853.691863425927</v>
          </cell>
          <cell r="E172">
            <v>0</v>
          </cell>
          <cell r="F172" t="str">
            <v>CLUB DE MOTOCROSS GACOP</v>
          </cell>
          <cell r="G172" t="str">
            <v>Arturo Fernandez 837</v>
          </cell>
          <cell r="H172" t="str">
            <v>Iquique</v>
          </cell>
          <cell r="I172" t="str">
            <v>Iquique</v>
          </cell>
          <cell r="J172">
            <v>572411488</v>
          </cell>
          <cell r="K172">
            <v>95470381</v>
          </cell>
          <cell r="L172" t="str">
            <v>gacopmotocross@gmail.com</v>
          </cell>
          <cell r="M172">
            <v>42649</v>
          </cell>
          <cell r="N172">
            <v>43379</v>
          </cell>
          <cell r="O172">
            <v>39153</v>
          </cell>
          <cell r="P172">
            <v>0</v>
          </cell>
          <cell r="Q172">
            <v>1260375845</v>
          </cell>
          <cell r="R172" t="str">
            <v>CLUB DE MOTOCROSS GACOP</v>
          </cell>
          <cell r="S172" t="str">
            <v>BANCO ESTADO DE CHILE</v>
          </cell>
          <cell r="T172" t="str">
            <v>CUENTA DE AHORROS</v>
          </cell>
          <cell r="U172">
            <v>0</v>
          </cell>
          <cell r="V172" t="str">
            <v>ROBERTO SALVADOR PEREZ ROJAS</v>
          </cell>
          <cell r="W172" t="str">
            <v>14.498.820-5</v>
          </cell>
          <cell r="X172" t="str">
            <v>SANTA TERESA 4071</v>
          </cell>
          <cell r="Y172">
            <v>0</v>
          </cell>
          <cell r="Z172">
            <v>95470381</v>
          </cell>
          <cell r="AA172" t="str">
            <v>gacopmotocross@gmail.com</v>
          </cell>
          <cell r="AB172">
            <v>0</v>
          </cell>
          <cell r="AC172" t="str">
            <v>Ver Archivo</v>
          </cell>
          <cell r="AD172" t="str">
            <v>Ver Archivo</v>
          </cell>
          <cell r="AE172" t="str">
            <v>Ver Archivo</v>
          </cell>
          <cell r="AF172" t="str">
            <v>Ver Archivo</v>
          </cell>
          <cell r="AG172" t="str">
            <v>Ver Archivo</v>
          </cell>
        </row>
        <row r="173">
          <cell r="B173" t="str">
            <v>65.013.642-K</v>
          </cell>
          <cell r="C173" t="str">
            <v>Grabado</v>
          </cell>
          <cell r="D173">
            <v>42466.364861111113</v>
          </cell>
          <cell r="E173">
            <v>0</v>
          </cell>
          <cell r="F173" t="str">
            <v>Sindicato de empresa casino de juegos dreams Iquique</v>
          </cell>
          <cell r="G173" t="str">
            <v>avenida arturo Prat # 2755</v>
          </cell>
          <cell r="H173" t="str">
            <v>Iquique</v>
          </cell>
          <cell r="I173" t="str">
            <v>Iquique</v>
          </cell>
          <cell r="J173">
            <v>572577500</v>
          </cell>
          <cell r="K173">
            <v>950065339</v>
          </cell>
          <cell r="L173" t="str">
            <v>trabajadoresdreamsiqq@gmail.com</v>
          </cell>
          <cell r="M173">
            <v>42152</v>
          </cell>
          <cell r="N173">
            <v>42883</v>
          </cell>
          <cell r="O173">
            <v>38300</v>
          </cell>
          <cell r="P173">
            <v>0</v>
          </cell>
          <cell r="Q173">
            <v>0</v>
          </cell>
          <cell r="R173">
            <v>0</v>
          </cell>
          <cell r="S173">
            <v>0</v>
          </cell>
          <cell r="T173">
            <v>0</v>
          </cell>
          <cell r="U173">
            <v>0</v>
          </cell>
          <cell r="V173" t="str">
            <v>Gabriel Milton Aguilera Villalobos</v>
          </cell>
          <cell r="W173" t="str">
            <v>13.013.269-3</v>
          </cell>
          <cell r="X173" t="str">
            <v>avenida arturo prat 2755</v>
          </cell>
          <cell r="Y173">
            <v>572577500</v>
          </cell>
          <cell r="Z173">
            <v>950065339</v>
          </cell>
          <cell r="AA173" t="str">
            <v>trabajadoresdreamsiqq@gmail.com</v>
          </cell>
          <cell r="AB173">
            <v>0</v>
          </cell>
          <cell r="AC173" t="str">
            <v>Ver Archivo</v>
          </cell>
          <cell r="AD173" t="str">
            <v>Ver Archivo</v>
          </cell>
          <cell r="AE173" t="str">
            <v>Ver Archivo</v>
          </cell>
          <cell r="AF173" t="str">
            <v>Ver Archivo</v>
          </cell>
          <cell r="AG173" t="str">
            <v>Ver Archivo</v>
          </cell>
        </row>
        <row r="174">
          <cell r="B174" t="str">
            <v>73.682.700-K</v>
          </cell>
          <cell r="C174" t="str">
            <v>Grabado</v>
          </cell>
          <cell r="D174">
            <v>42741.407060185185</v>
          </cell>
          <cell r="E174">
            <v>0</v>
          </cell>
          <cell r="F174" t="str">
            <v>junta de vecinos progreso</v>
          </cell>
          <cell r="G174" t="str">
            <v>los perales # 3139</v>
          </cell>
          <cell r="H174" t="str">
            <v>Iquique</v>
          </cell>
          <cell r="I174" t="str">
            <v>Alto Hospicio</v>
          </cell>
          <cell r="J174">
            <v>572496074</v>
          </cell>
          <cell r="K174">
            <v>952820596</v>
          </cell>
          <cell r="L174" t="str">
            <v>jvprogresovillavictoria@gmail.com</v>
          </cell>
          <cell r="M174">
            <v>41665</v>
          </cell>
          <cell r="N174">
            <v>42761</v>
          </cell>
          <cell r="O174">
            <v>38499</v>
          </cell>
          <cell r="P174">
            <v>0</v>
          </cell>
          <cell r="Q174">
            <v>1860140876</v>
          </cell>
          <cell r="R174" t="str">
            <v>junta de vecinos progreso</v>
          </cell>
          <cell r="S174" t="str">
            <v>BANCO ESTADO DE CHILE</v>
          </cell>
          <cell r="T174" t="str">
            <v>CUENTA DE AHORROS</v>
          </cell>
          <cell r="U174">
            <v>0</v>
          </cell>
          <cell r="V174" t="str">
            <v>francisca maulen sepulveda</v>
          </cell>
          <cell r="W174" t="str">
            <v>10.286.308-9</v>
          </cell>
          <cell r="X174" t="str">
            <v>los almendros # 3126</v>
          </cell>
          <cell r="Y174">
            <v>572496074</v>
          </cell>
          <cell r="Z174">
            <v>952820596</v>
          </cell>
          <cell r="AA174" t="str">
            <v>jvprogresovillavictoria@gmail.com</v>
          </cell>
          <cell r="AB174">
            <v>0</v>
          </cell>
          <cell r="AC174" t="str">
            <v>Ver Archivo</v>
          </cell>
          <cell r="AD174" t="str">
            <v>Ver Archivo</v>
          </cell>
          <cell r="AE174" t="str">
            <v>Ver Archivo</v>
          </cell>
          <cell r="AF174" t="str">
            <v>Ver Archivo</v>
          </cell>
          <cell r="AG174" t="str">
            <v>Ver Archivo</v>
          </cell>
        </row>
        <row r="175">
          <cell r="B175" t="str">
            <v>65.036.117-2</v>
          </cell>
          <cell r="C175" t="str">
            <v>Grabado</v>
          </cell>
          <cell r="D175">
            <v>42741.407129629632</v>
          </cell>
          <cell r="E175">
            <v>0</v>
          </cell>
          <cell r="F175" t="str">
            <v>CIRCULO Y CLUB SOCIAL Y DEPORTIVO DE RAYUELA GALVARINO</v>
          </cell>
          <cell r="G175" t="str">
            <v>BERTHY HUMBERSTONE 2415</v>
          </cell>
          <cell r="H175" t="str">
            <v>Iquique</v>
          </cell>
          <cell r="I175" t="str">
            <v>Iquique</v>
          </cell>
          <cell r="J175">
            <v>0</v>
          </cell>
          <cell r="K175">
            <v>989625279</v>
          </cell>
          <cell r="L175" t="str">
            <v>csdrgalvarino@gmail.com</v>
          </cell>
          <cell r="M175">
            <v>42311</v>
          </cell>
          <cell r="N175">
            <v>43407</v>
          </cell>
          <cell r="O175">
            <v>32892</v>
          </cell>
          <cell r="P175">
            <v>0</v>
          </cell>
          <cell r="Q175">
            <v>6219966117003</v>
          </cell>
          <cell r="R175" t="str">
            <v>CIRCULO Y CLUB SOCIAL Y DEPORTIVO DE RAYUELA GALVARINO</v>
          </cell>
          <cell r="S175" t="str">
            <v>BANCO ESTADO DE CHILE</v>
          </cell>
          <cell r="T175" t="str">
            <v>CHEQUERA ELECTRONICA/ CUENTA VISTA</v>
          </cell>
          <cell r="U175">
            <v>0</v>
          </cell>
          <cell r="V175" t="str">
            <v>GILBERTO SEGUNDO MONTEALEGRE PARDO</v>
          </cell>
          <cell r="W175" t="str">
            <v>5.960.515-1</v>
          </cell>
          <cell r="X175" t="str">
            <v>AV. DIEGO PORTALES 2333</v>
          </cell>
          <cell r="Y175">
            <v>572433045</v>
          </cell>
          <cell r="Z175">
            <v>989625279</v>
          </cell>
          <cell r="AA175" t="str">
            <v>chony.monteal@gmail.com</v>
          </cell>
          <cell r="AB175">
            <v>0</v>
          </cell>
          <cell r="AC175" t="str">
            <v>Ver Archivo</v>
          </cell>
          <cell r="AD175" t="str">
            <v>Ver Archivo</v>
          </cell>
          <cell r="AE175" t="str">
            <v>Ver Archivo</v>
          </cell>
          <cell r="AF175" t="str">
            <v>Ver Archivo</v>
          </cell>
          <cell r="AG175" t="str">
            <v>Ver Archivo</v>
          </cell>
        </row>
        <row r="176">
          <cell r="B176" t="str">
            <v>65.911.840-8</v>
          </cell>
          <cell r="C176" t="str">
            <v>Validada</v>
          </cell>
          <cell r="D176">
            <v>42801.419733796298</v>
          </cell>
          <cell r="E176">
            <v>0</v>
          </cell>
          <cell r="F176" t="str">
            <v>CLUB FOLKLORICO ADULTO MAYOR BRISAS DEL NORTE</v>
          </cell>
          <cell r="G176" t="str">
            <v>PJE. SALITRERA HUARA 2969-A</v>
          </cell>
          <cell r="H176" t="str">
            <v>Iquique</v>
          </cell>
          <cell r="I176" t="str">
            <v>Iquique</v>
          </cell>
          <cell r="J176">
            <v>572441601</v>
          </cell>
          <cell r="K176">
            <v>982217765</v>
          </cell>
          <cell r="L176" t="str">
            <v>cfbrisasdelnorte@gmail.com</v>
          </cell>
          <cell r="M176">
            <v>41848</v>
          </cell>
          <cell r="N176">
            <v>42944</v>
          </cell>
          <cell r="O176">
            <v>39534</v>
          </cell>
          <cell r="P176">
            <v>0</v>
          </cell>
          <cell r="Q176">
            <v>1260379913</v>
          </cell>
          <cell r="R176" t="str">
            <v>CLUB FOLKLORICO ADULTO MAYOR BRISAS DEL NORTE</v>
          </cell>
          <cell r="S176" t="str">
            <v>BANCO ESTADO DE CHILE</v>
          </cell>
          <cell r="T176" t="str">
            <v>CUENTA DE AHORROS</v>
          </cell>
          <cell r="U176">
            <v>0</v>
          </cell>
          <cell r="V176" t="str">
            <v>LIA DEL ROSARIO ESPINOZA SALAS</v>
          </cell>
          <cell r="W176" t="str">
            <v>5.225.893-6</v>
          </cell>
          <cell r="X176" t="str">
            <v>PJE. SALITRERA HUARA 2969-A</v>
          </cell>
          <cell r="Y176">
            <v>572441601</v>
          </cell>
          <cell r="Z176">
            <v>982217765</v>
          </cell>
          <cell r="AA176" t="str">
            <v>rimeli29@gmail.com</v>
          </cell>
          <cell r="AB176">
            <v>0</v>
          </cell>
          <cell r="AC176" t="str">
            <v>Ver Archivo</v>
          </cell>
          <cell r="AD176" t="str">
            <v>Ver Archivo</v>
          </cell>
          <cell r="AE176" t="str">
            <v>Ver Archivo</v>
          </cell>
          <cell r="AF176" t="str">
            <v>Ver Archivo</v>
          </cell>
          <cell r="AG176" t="str">
            <v>Ver Archivo</v>
          </cell>
        </row>
        <row r="177">
          <cell r="B177" t="str">
            <v>71.497.400-9</v>
          </cell>
          <cell r="C177" t="str">
            <v>Grabado</v>
          </cell>
          <cell r="D177">
            <v>42741.407326388886</v>
          </cell>
          <cell r="E177">
            <v>0</v>
          </cell>
          <cell r="F177" t="str">
            <v>CORPORACION MUNICIPAL DE DESARROLLO SOCIAL DE POZO ALMONTE</v>
          </cell>
          <cell r="G177" t="str">
            <v>CALA CALA N° 112</v>
          </cell>
          <cell r="H177" t="str">
            <v>Tamarugal</v>
          </cell>
          <cell r="I177" t="str">
            <v>Pozo Almonte</v>
          </cell>
          <cell r="J177">
            <v>2752569</v>
          </cell>
          <cell r="K177">
            <v>994519135</v>
          </cell>
          <cell r="L177" t="str">
            <v>administracion@cormudespa.cl</v>
          </cell>
          <cell r="M177">
            <v>41296</v>
          </cell>
          <cell r="N177">
            <v>43189</v>
          </cell>
          <cell r="O177">
            <v>32191</v>
          </cell>
          <cell r="P177">
            <v>0</v>
          </cell>
          <cell r="Q177">
            <v>3000043540</v>
          </cell>
          <cell r="R177" t="str">
            <v>CORPORACION MUNICIPAL DE DESARROLLO SOACIAL</v>
          </cell>
          <cell r="S177" t="str">
            <v>BANCO SANTANDER-CHILE</v>
          </cell>
          <cell r="T177" t="str">
            <v>CUENTA CORRIENTE</v>
          </cell>
          <cell r="U177">
            <v>0</v>
          </cell>
          <cell r="V177" t="str">
            <v>JOSE FERNANDO MUÑOZ CACERES</v>
          </cell>
          <cell r="W177" t="str">
            <v>12.612.598-4</v>
          </cell>
          <cell r="X177" t="str">
            <v>CALA CAL N° 112 POZO ALMONTE</v>
          </cell>
          <cell r="Y177">
            <v>752804</v>
          </cell>
          <cell r="Z177">
            <v>71357929</v>
          </cell>
          <cell r="AA177" t="str">
            <v>ivan.infante@cormudespa.cl</v>
          </cell>
          <cell r="AB177">
            <v>0</v>
          </cell>
          <cell r="AC177" t="str">
            <v>Ver Archivo</v>
          </cell>
          <cell r="AD177" t="str">
            <v>Ver Archivo</v>
          </cell>
          <cell r="AE177" t="str">
            <v>Ver Archivo</v>
          </cell>
          <cell r="AF177" t="str">
            <v>Ver Archivo</v>
          </cell>
          <cell r="AG177" t="str">
            <v>Ver Archivo</v>
          </cell>
        </row>
        <row r="178">
          <cell r="B178" t="str">
            <v>65.051.525-0</v>
          </cell>
          <cell r="C178" t="str">
            <v>Grabado</v>
          </cell>
          <cell r="D178">
            <v>42741.407395833332</v>
          </cell>
          <cell r="E178">
            <v>0</v>
          </cell>
          <cell r="F178" t="str">
            <v>JUNTA VECINAL DE CHIAPA NRO.7</v>
          </cell>
          <cell r="G178" t="str">
            <v>CALLE LUCERO S/N, PUEBLO DE CHIAPA, COMUNA DE HUARA</v>
          </cell>
          <cell r="H178" t="str">
            <v>Tamarugal</v>
          </cell>
          <cell r="I178" t="str">
            <v>Huara</v>
          </cell>
          <cell r="J178">
            <v>0</v>
          </cell>
          <cell r="K178">
            <v>962039462</v>
          </cell>
          <cell r="L178" t="str">
            <v>jvchiapa7@gmail.com</v>
          </cell>
          <cell r="M178">
            <v>42259</v>
          </cell>
          <cell r="N178">
            <v>43355</v>
          </cell>
          <cell r="O178">
            <v>40971</v>
          </cell>
          <cell r="P178">
            <v>0</v>
          </cell>
          <cell r="Q178">
            <v>1366179611</v>
          </cell>
          <cell r="R178" t="str">
            <v>JUNTA VECINAL DE CHIAPA NRO.7</v>
          </cell>
          <cell r="S178" t="str">
            <v>BANCO ESTADO DE CHILE</v>
          </cell>
          <cell r="T178" t="str">
            <v>CUENTA DE AHORROS</v>
          </cell>
          <cell r="U178">
            <v>0</v>
          </cell>
          <cell r="V178" t="str">
            <v>DOROTEA SILVERIA CAYO SUPANTA</v>
          </cell>
          <cell r="W178" t="str">
            <v>5.595.759-2</v>
          </cell>
          <cell r="X178" t="str">
            <v>CALLE LUCERO S/N, PUEBLO DE CHIAPA, COMUNA DE HUARA</v>
          </cell>
          <cell r="Y178">
            <v>0</v>
          </cell>
          <cell r="Z178">
            <v>962039462</v>
          </cell>
          <cell r="AA178" t="str">
            <v>doracayo639@gmail.com</v>
          </cell>
          <cell r="AB178">
            <v>0</v>
          </cell>
          <cell r="AC178" t="str">
            <v>Ver Archivo</v>
          </cell>
          <cell r="AD178" t="str">
            <v>Ver Archivo</v>
          </cell>
          <cell r="AE178" t="str">
            <v>Ver Archivo</v>
          </cell>
          <cell r="AF178" t="str">
            <v>Ver Archivo</v>
          </cell>
          <cell r="AG178" t="str">
            <v>Ver Archivo</v>
          </cell>
        </row>
        <row r="179">
          <cell r="B179" t="str">
            <v>65.097.657-6</v>
          </cell>
          <cell r="C179" t="str">
            <v>Validada</v>
          </cell>
          <cell r="D179">
            <v>42824.404085648152</v>
          </cell>
          <cell r="E179">
            <v>0</v>
          </cell>
          <cell r="F179" t="str">
            <v>COOPERATIVA DE FOTOGRAFOS DE TARAPACA</v>
          </cell>
          <cell r="G179" t="str">
            <v>ORELLA 671</v>
          </cell>
          <cell r="H179" t="str">
            <v>Iquique</v>
          </cell>
          <cell r="I179" t="str">
            <v>Iquique</v>
          </cell>
          <cell r="J179">
            <v>572320856</v>
          </cell>
          <cell r="K179">
            <v>993614834</v>
          </cell>
          <cell r="L179" t="str">
            <v>cooperativafotografostarapaca@gmail.com</v>
          </cell>
          <cell r="M179">
            <v>42432</v>
          </cell>
          <cell r="N179">
            <v>42797</v>
          </cell>
          <cell r="O179">
            <v>41905</v>
          </cell>
          <cell r="P179">
            <v>0</v>
          </cell>
          <cell r="Q179">
            <v>0</v>
          </cell>
          <cell r="R179" t="str">
            <v>COOPERATIVA DE FOTOGRAFOS DE TARAPACA</v>
          </cell>
          <cell r="S179" t="str">
            <v>BANCO ESTADO DE CHILE</v>
          </cell>
          <cell r="T179" t="str">
            <v>CHEQUERA ELECTRONICA/ CUENTA VISTA</v>
          </cell>
          <cell r="U179">
            <v>0</v>
          </cell>
          <cell r="V179" t="str">
            <v>MICHAEL RICHARD QUEZADA PEREZ</v>
          </cell>
          <cell r="W179" t="str">
            <v>13.013.291-K</v>
          </cell>
          <cell r="X179" t="str">
            <v>ORELLA 671</v>
          </cell>
          <cell r="Y179">
            <v>572320856</v>
          </cell>
          <cell r="Z179">
            <v>993614834</v>
          </cell>
          <cell r="AA179" t="str">
            <v>contacto@macrofolio.cl</v>
          </cell>
          <cell r="AB179">
            <v>0</v>
          </cell>
          <cell r="AC179" t="str">
            <v>Ver Archivo</v>
          </cell>
          <cell r="AD179" t="str">
            <v>Ver Archivo</v>
          </cell>
          <cell r="AE179" t="str">
            <v>Ver Archivo</v>
          </cell>
          <cell r="AF179" t="str">
            <v>Ver Archivo</v>
          </cell>
          <cell r="AG179" t="str">
            <v>Ver Archivo</v>
          </cell>
        </row>
        <row r="180">
          <cell r="B180" t="str">
            <v>65.073.176-k</v>
          </cell>
          <cell r="C180" t="str">
            <v>Grabado</v>
          </cell>
          <cell r="D180">
            <v>42830.425034722219</v>
          </cell>
          <cell r="E180">
            <v>0</v>
          </cell>
          <cell r="F180" t="str">
            <v>Club social, cultural y deportivo Nomadesert</v>
          </cell>
          <cell r="G180" t="str">
            <v>ramirez 1535</v>
          </cell>
          <cell r="H180" t="str">
            <v>Iquique</v>
          </cell>
          <cell r="I180" t="str">
            <v>Iquique</v>
          </cell>
          <cell r="J180">
            <v>572414513</v>
          </cell>
          <cell r="K180">
            <v>99366422</v>
          </cell>
          <cell r="L180" t="str">
            <v>contacto@nomadesert.cl</v>
          </cell>
          <cell r="M180">
            <v>42441</v>
          </cell>
          <cell r="N180">
            <v>43536</v>
          </cell>
          <cell r="O180">
            <v>41345</v>
          </cell>
          <cell r="P180">
            <v>0</v>
          </cell>
          <cell r="Q180">
            <v>1371257281</v>
          </cell>
          <cell r="R180" t="str">
            <v>JUAN CRISTOBAL NAVARRETE ZEBALLOS</v>
          </cell>
          <cell r="S180" t="str">
            <v>BANCO ESTADO DE CHILE</v>
          </cell>
          <cell r="T180" t="str">
            <v>CHEQUERA ELECTRONICA/ CUENTA VISTA</v>
          </cell>
          <cell r="U180">
            <v>0</v>
          </cell>
          <cell r="V180" t="str">
            <v>Juan Cristobal Navarrete Zeballos</v>
          </cell>
          <cell r="W180" t="str">
            <v>12.836.270-3</v>
          </cell>
          <cell r="X180" t="str">
            <v>Manuel rodriguez 540 depto 74</v>
          </cell>
          <cell r="Y180">
            <v>0</v>
          </cell>
          <cell r="Z180">
            <v>99791807</v>
          </cell>
          <cell r="AA180" t="str">
            <v>CRISTOBAL.NAKEYE@nomadesert.cl</v>
          </cell>
          <cell r="AB180">
            <v>0</v>
          </cell>
          <cell r="AC180" t="str">
            <v>Ver Archivo</v>
          </cell>
          <cell r="AD180" t="str">
            <v>Ver Archivo</v>
          </cell>
          <cell r="AE180" t="str">
            <v>Ver Archivo</v>
          </cell>
          <cell r="AF180" t="str">
            <v>Ver Archivo</v>
          </cell>
          <cell r="AG180" t="str">
            <v>Ver Archivo</v>
          </cell>
        </row>
        <row r="181">
          <cell r="B181" t="str">
            <v>65.482.760-5</v>
          </cell>
          <cell r="C181" t="str">
            <v>Grabado</v>
          </cell>
          <cell r="D181">
            <v>42741.407650462963</v>
          </cell>
          <cell r="E181">
            <v>0</v>
          </cell>
          <cell r="F181" t="str">
            <v>Club Deportivo Tamarugal de la Tirana</v>
          </cell>
          <cell r="G181" t="str">
            <v>Pedro Guagama Nº6 Manzana 4</v>
          </cell>
          <cell r="H181" t="str">
            <v>Tamarugal</v>
          </cell>
          <cell r="I181" t="str">
            <v>Pozo Almonte</v>
          </cell>
          <cell r="J181">
            <v>995641314</v>
          </cell>
          <cell r="K181">
            <v>995888391</v>
          </cell>
          <cell r="L181" t="str">
            <v>deportivotamarugal@hotmail.com</v>
          </cell>
          <cell r="M181">
            <v>41841</v>
          </cell>
          <cell r="N181">
            <v>42937</v>
          </cell>
          <cell r="O181">
            <v>36675</v>
          </cell>
          <cell r="P181">
            <v>0</v>
          </cell>
          <cell r="Q181">
            <v>1366138389</v>
          </cell>
          <cell r="R181" t="str">
            <v>Club Deportivo Tamarugal</v>
          </cell>
          <cell r="S181" t="str">
            <v>BANCO ESTADO DE CHILE</v>
          </cell>
          <cell r="T181" t="str">
            <v>CUENTA DE AHORROS</v>
          </cell>
          <cell r="U181">
            <v>0</v>
          </cell>
          <cell r="V181" t="str">
            <v>Carlos Rafael Mamani Challapa</v>
          </cell>
          <cell r="W181" t="str">
            <v>13.640.995-6</v>
          </cell>
          <cell r="X181" t="str">
            <v>Avenida la Paz 619</v>
          </cell>
          <cell r="Y181">
            <v>994215998</v>
          </cell>
          <cell r="Z181">
            <v>995888391</v>
          </cell>
          <cell r="AA181" t="str">
            <v>carlosrafael_79@hotmail.com</v>
          </cell>
          <cell r="AB181">
            <v>0</v>
          </cell>
          <cell r="AC181" t="str">
            <v>Ver Archivo</v>
          </cell>
          <cell r="AD181" t="str">
            <v>Ver Archivo</v>
          </cell>
          <cell r="AE181" t="str">
            <v>Ver Archivo</v>
          </cell>
          <cell r="AF181" t="str">
            <v>Ver Archivo</v>
          </cell>
          <cell r="AG181" t="str">
            <v>Ver Archivo</v>
          </cell>
        </row>
        <row r="182">
          <cell r="B182" t="str">
            <v>65.012.044-2</v>
          </cell>
          <cell r="C182" t="str">
            <v>Grabado</v>
          </cell>
          <cell r="D182">
            <v>42741.407743055555</v>
          </cell>
          <cell r="E182">
            <v>0</v>
          </cell>
          <cell r="F182" t="str">
            <v>Centro Social Cultural Tobas Guardianes del Amazonas</v>
          </cell>
          <cell r="G182" t="str">
            <v>Los Condores</v>
          </cell>
          <cell r="H182" t="str">
            <v>Iquique</v>
          </cell>
          <cell r="I182" t="str">
            <v>Alto Hospicio</v>
          </cell>
          <cell r="J182">
            <v>0</v>
          </cell>
          <cell r="K182">
            <v>955105490</v>
          </cell>
          <cell r="L182" t="str">
            <v>tobas.guardianes@gmail.com</v>
          </cell>
          <cell r="M182">
            <v>41883</v>
          </cell>
          <cell r="N182">
            <v>42979</v>
          </cell>
          <cell r="O182">
            <v>41041</v>
          </cell>
          <cell r="P182">
            <v>0</v>
          </cell>
          <cell r="Q182">
            <v>1366150699</v>
          </cell>
          <cell r="R182" t="str">
            <v>Centro Social Cultural Tobas Guardianes del Amazonas</v>
          </cell>
          <cell r="S182" t="str">
            <v>BANCO ESTADO DE CHILE</v>
          </cell>
          <cell r="T182" t="str">
            <v>CUENTA DE AHORROS</v>
          </cell>
          <cell r="U182">
            <v>0</v>
          </cell>
          <cell r="V182" t="str">
            <v>Victoria Del Carmen Colque COlque</v>
          </cell>
          <cell r="W182" t="str">
            <v>18.373.270-6</v>
          </cell>
          <cell r="X182" t="str">
            <v>Volcan Villarica 3374</v>
          </cell>
          <cell r="Y182">
            <v>0</v>
          </cell>
          <cell r="Z182">
            <v>78857048</v>
          </cell>
          <cell r="AA182" t="str">
            <v>Victoriacolque@gmail.com</v>
          </cell>
          <cell r="AB182">
            <v>0</v>
          </cell>
          <cell r="AC182" t="str">
            <v>Ver Archivo</v>
          </cell>
          <cell r="AD182" t="str">
            <v>Ver Archivo</v>
          </cell>
          <cell r="AE182" t="str">
            <v>Ver Archivo</v>
          </cell>
          <cell r="AF182" t="str">
            <v>Ver Archivo</v>
          </cell>
          <cell r="AG182" t="str">
            <v>Ver Archivo</v>
          </cell>
        </row>
        <row r="183">
          <cell r="B183" t="str">
            <v>65.110.001-1</v>
          </cell>
          <cell r="C183" t="str">
            <v>Validada</v>
          </cell>
          <cell r="D183">
            <v>42852.670486111114</v>
          </cell>
          <cell r="E183">
            <v>0</v>
          </cell>
          <cell r="F183" t="str">
            <v>CENTRO DE INVESTIGACIÓN FENÓMENO OVNI TARAPACA</v>
          </cell>
          <cell r="G183" t="str">
            <v>ADELA ZAMUDIO 3974</v>
          </cell>
          <cell r="H183" t="str">
            <v>Iquique</v>
          </cell>
          <cell r="I183" t="str">
            <v>Alto Hospicio</v>
          </cell>
          <cell r="J183">
            <v>66270744</v>
          </cell>
          <cell r="K183">
            <v>67270744</v>
          </cell>
          <cell r="L183" t="str">
            <v>Investigadores.cifot@gmail.com</v>
          </cell>
          <cell r="M183">
            <v>42122</v>
          </cell>
          <cell r="N183">
            <v>43218</v>
          </cell>
          <cell r="O183">
            <v>42067</v>
          </cell>
          <cell r="P183">
            <v>0</v>
          </cell>
          <cell r="Q183">
            <v>1371243646</v>
          </cell>
          <cell r="R183" t="str">
            <v>centro de investigación fenómeno ovni tarapaca</v>
          </cell>
          <cell r="S183" t="str">
            <v>BANCO ESTADO DE CHILE</v>
          </cell>
          <cell r="T183" t="str">
            <v>CHEQUERA ELECTRONICA/ CUENTA VISTA</v>
          </cell>
          <cell r="U183">
            <v>0</v>
          </cell>
          <cell r="V183" t="str">
            <v>Mario Pizarro Gajardo</v>
          </cell>
          <cell r="W183" t="str">
            <v>8.223.372-5</v>
          </cell>
          <cell r="X183" t="str">
            <v>adela zamudio 3974</v>
          </cell>
          <cell r="Y183">
            <v>0</v>
          </cell>
          <cell r="Z183">
            <v>71559262</v>
          </cell>
          <cell r="AA183" t="str">
            <v>c.i.f.o.t255@gmail.com</v>
          </cell>
          <cell r="AB183">
            <v>0</v>
          </cell>
          <cell r="AC183" t="str">
            <v>Ver Archivo</v>
          </cell>
          <cell r="AD183" t="str">
            <v>Ver Archivo</v>
          </cell>
          <cell r="AE183" t="str">
            <v>Ver Archivo</v>
          </cell>
          <cell r="AF183" t="str">
            <v>Ver Archivo</v>
          </cell>
          <cell r="AG183" t="str">
            <v>Ver Archivo</v>
          </cell>
        </row>
        <row r="184">
          <cell r="B184" t="str">
            <v>65.035.187-8</v>
          </cell>
          <cell r="C184" t="str">
            <v>Grabado</v>
          </cell>
          <cell r="D184">
            <v>42460.428738425922</v>
          </cell>
          <cell r="E184">
            <v>0</v>
          </cell>
          <cell r="F184" t="str">
            <v>Agrupación Social y Cultural Mi Barrio en el Oasis.</v>
          </cell>
          <cell r="G184" t="str">
            <v>Simón Bolivar 577</v>
          </cell>
          <cell r="H184" t="str">
            <v>Tamarugal</v>
          </cell>
          <cell r="I184" t="str">
            <v>Pica</v>
          </cell>
          <cell r="J184">
            <v>0</v>
          </cell>
          <cell r="K184">
            <v>983797939</v>
          </cell>
          <cell r="L184" t="str">
            <v>teatrooasispica@gmail.com</v>
          </cell>
          <cell r="M184">
            <v>41425</v>
          </cell>
          <cell r="N184">
            <v>42521</v>
          </cell>
          <cell r="O184">
            <v>40466</v>
          </cell>
          <cell r="P184">
            <v>0</v>
          </cell>
          <cell r="Q184">
            <v>1366139466</v>
          </cell>
          <cell r="R184" t="str">
            <v>Agrupación Social y Cultural Mi Barrio en el Oasis</v>
          </cell>
          <cell r="S184" t="str">
            <v>BANCO ESTADO DE CHILE</v>
          </cell>
          <cell r="T184" t="str">
            <v>CUENTA DE AHORROS</v>
          </cell>
          <cell r="U184">
            <v>0</v>
          </cell>
          <cell r="V184" t="str">
            <v>Beatriz Marisol Carvallo Leiva</v>
          </cell>
          <cell r="W184" t="str">
            <v>9.545.005-9</v>
          </cell>
          <cell r="X184" t="str">
            <v>Simón Bolivar 577, Pica, Tarapacá</v>
          </cell>
          <cell r="Y184">
            <v>0</v>
          </cell>
          <cell r="Z184">
            <v>981942116</v>
          </cell>
          <cell r="AA184" t="str">
            <v>teatrooasispica@gmail.com</v>
          </cell>
          <cell r="AB184">
            <v>0</v>
          </cell>
          <cell r="AC184" t="str">
            <v>Ver Archivo</v>
          </cell>
          <cell r="AD184" t="str">
            <v>Ver Archivo</v>
          </cell>
          <cell r="AE184" t="str">
            <v>Ver Archivo</v>
          </cell>
          <cell r="AF184" t="str">
            <v>Ver Archivo</v>
          </cell>
          <cell r="AG184" t="str">
            <v>Ver Archivo</v>
          </cell>
        </row>
        <row r="185">
          <cell r="B185" t="str">
            <v>65.032.649-0</v>
          </cell>
          <cell r="C185" t="str">
            <v>Grabado</v>
          </cell>
          <cell r="D185" t="str">
            <v>0000-00-00 00:00:00</v>
          </cell>
          <cell r="E185">
            <v>0</v>
          </cell>
          <cell r="F185" t="str">
            <v>Club Deportivo Municipal Alto Hospicio</v>
          </cell>
          <cell r="G185" t="str">
            <v>PASAJE UNO 3890 VILLA DON ARTURO ALTO HOSPICIO</v>
          </cell>
          <cell r="H185" t="str">
            <v>Iquique</v>
          </cell>
          <cell r="I185" t="str">
            <v>Alto Hospicio</v>
          </cell>
          <cell r="J185">
            <v>0</v>
          </cell>
          <cell r="K185">
            <v>56984490304</v>
          </cell>
          <cell r="L185" t="str">
            <v>osvaldo_zenteno@hotmail.com</v>
          </cell>
          <cell r="M185" t="str">
            <v>0000-00-00</v>
          </cell>
          <cell r="N185" t="str">
            <v>0000-00-00</v>
          </cell>
          <cell r="O185" t="str">
            <v>0000-00-00</v>
          </cell>
          <cell r="P185">
            <v>0</v>
          </cell>
          <cell r="Q185">
            <v>0</v>
          </cell>
          <cell r="R185">
            <v>0</v>
          </cell>
          <cell r="S185">
            <v>0</v>
          </cell>
          <cell r="T185">
            <v>0</v>
          </cell>
          <cell r="U185">
            <v>0</v>
          </cell>
          <cell r="V185">
            <v>0</v>
          </cell>
          <cell r="W185">
            <v>0</v>
          </cell>
          <cell r="X185">
            <v>0</v>
          </cell>
          <cell r="Y185">
            <v>0</v>
          </cell>
          <cell r="Z185">
            <v>0</v>
          </cell>
          <cell r="AA185">
            <v>0</v>
          </cell>
          <cell r="AB185">
            <v>0</v>
          </cell>
          <cell r="AC185">
            <v>0</v>
          </cell>
          <cell r="AD185">
            <v>0</v>
          </cell>
          <cell r="AE185">
            <v>0</v>
          </cell>
          <cell r="AF185">
            <v>0</v>
          </cell>
          <cell r="AG185">
            <v>0</v>
          </cell>
        </row>
        <row r="186">
          <cell r="B186" t="str">
            <v>65.031.625-8</v>
          </cell>
          <cell r="C186" t="str">
            <v>Validada</v>
          </cell>
          <cell r="D186">
            <v>42838.391030092593</v>
          </cell>
          <cell r="E186">
            <v>0</v>
          </cell>
          <cell r="F186" t="str">
            <v>JUNTA DE VECINOS LA UNION HACE LA FUERZA</v>
          </cell>
          <cell r="G186" t="str">
            <v>VOLCAN PARINACOTA S/N</v>
          </cell>
          <cell r="H186" t="str">
            <v>Iquique</v>
          </cell>
          <cell r="I186" t="str">
            <v>Alto Hospicio</v>
          </cell>
          <cell r="J186">
            <v>66033647</v>
          </cell>
          <cell r="K186">
            <v>66033647</v>
          </cell>
          <cell r="L186" t="str">
            <v>Juntadevecinosunionhacefuerza@gmail.com</v>
          </cell>
          <cell r="M186">
            <v>41826</v>
          </cell>
          <cell r="N186">
            <v>42922</v>
          </cell>
          <cell r="O186">
            <v>40459</v>
          </cell>
          <cell r="P186">
            <v>0</v>
          </cell>
          <cell r="Q186">
            <v>1860398938</v>
          </cell>
          <cell r="R186" t="str">
            <v>Junta de vecinos la unión hace la fuerza</v>
          </cell>
          <cell r="S186" t="str">
            <v>BANCO ESTADO DE CHILE</v>
          </cell>
          <cell r="T186" t="str">
            <v>CUENTA DE AHORROS</v>
          </cell>
          <cell r="U186">
            <v>0</v>
          </cell>
          <cell r="V186" t="str">
            <v>Estelinda Zuñiga Morales</v>
          </cell>
          <cell r="W186" t="str">
            <v>6.080.685-3</v>
          </cell>
          <cell r="X186" t="str">
            <v>Volcán Parinacota N° 4124</v>
          </cell>
          <cell r="Y186">
            <v>66033647</v>
          </cell>
          <cell r="Z186">
            <v>66033647</v>
          </cell>
          <cell r="AA186" t="str">
            <v>Juntadevecinosunionhacefuerza@gmail.com</v>
          </cell>
          <cell r="AB186">
            <v>0</v>
          </cell>
          <cell r="AC186" t="str">
            <v>Ver Archivo</v>
          </cell>
          <cell r="AD186" t="str">
            <v>Ver Archivo</v>
          </cell>
          <cell r="AE186" t="str">
            <v>Ver Archivo</v>
          </cell>
          <cell r="AF186" t="str">
            <v>Ver Archivo</v>
          </cell>
          <cell r="AG186" t="str">
            <v>Ver Archivo</v>
          </cell>
        </row>
        <row r="187">
          <cell r="B187" t="str">
            <v>72.601.900-2</v>
          </cell>
          <cell r="C187" t="str">
            <v>Validada</v>
          </cell>
          <cell r="D187">
            <v>42866.430196759262</v>
          </cell>
          <cell r="E187">
            <v>0</v>
          </cell>
          <cell r="F187" t="str">
            <v>JUNTA DE VECINOS LIBERTAD</v>
          </cell>
          <cell r="G187" t="str">
            <v>Pje los perales 2883</v>
          </cell>
          <cell r="H187" t="str">
            <v>Iquique</v>
          </cell>
          <cell r="I187" t="str">
            <v>Alto Hospicio</v>
          </cell>
          <cell r="J187">
            <v>490830</v>
          </cell>
          <cell r="K187">
            <v>79903137</v>
          </cell>
          <cell r="L187" t="str">
            <v>juntavecinalibertad@gmail.com</v>
          </cell>
          <cell r="M187">
            <v>41931</v>
          </cell>
          <cell r="N187">
            <v>43027</v>
          </cell>
          <cell r="O187">
            <v>33947</v>
          </cell>
          <cell r="P187">
            <v>0</v>
          </cell>
          <cell r="Q187">
            <v>1860403338</v>
          </cell>
          <cell r="R187" t="str">
            <v>Junta de Vecinos Libertad</v>
          </cell>
          <cell r="S187" t="str">
            <v>BANCO ESTADO DE CHILE</v>
          </cell>
          <cell r="T187" t="str">
            <v>CUENTA DE AHORROS</v>
          </cell>
          <cell r="U187">
            <v>0</v>
          </cell>
          <cell r="V187" t="str">
            <v>Rosa del Carmen Enriquez Cortes</v>
          </cell>
          <cell r="W187" t="str">
            <v>6.135.381-k</v>
          </cell>
          <cell r="X187" t="str">
            <v>Los Almendros N°2890</v>
          </cell>
          <cell r="Y187">
            <v>490830</v>
          </cell>
          <cell r="Z187">
            <v>79903137</v>
          </cell>
          <cell r="AA187" t="str">
            <v>juntavecinalibertad@gmail.com</v>
          </cell>
          <cell r="AB187">
            <v>0</v>
          </cell>
          <cell r="AC187" t="str">
            <v>Ver Archivo</v>
          </cell>
          <cell r="AD187" t="str">
            <v>Ver Archivo</v>
          </cell>
          <cell r="AE187" t="str">
            <v>Ver Archivo</v>
          </cell>
          <cell r="AF187" t="str">
            <v>Ver Archivo</v>
          </cell>
          <cell r="AG187" t="str">
            <v>Ver Archivo</v>
          </cell>
        </row>
        <row r="188">
          <cell r="B188" t="str">
            <v>65.102.092-1</v>
          </cell>
          <cell r="C188" t="str">
            <v>Validada</v>
          </cell>
          <cell r="D188">
            <v>42864.444513888891</v>
          </cell>
          <cell r="E188">
            <v>0</v>
          </cell>
          <cell r="F188" t="str">
            <v>JUNTA DE VECINOS NORTE GRANDE</v>
          </cell>
          <cell r="G188" t="str">
            <v>NACIONES UNIDAS SIN NUMERO</v>
          </cell>
          <cell r="H188" t="str">
            <v>Iquique</v>
          </cell>
          <cell r="I188" t="str">
            <v>Alto Hospicio</v>
          </cell>
          <cell r="J188">
            <v>83654847</v>
          </cell>
          <cell r="K188">
            <v>83654847</v>
          </cell>
          <cell r="L188" t="str">
            <v>junvecnortegrande@gmail.com</v>
          </cell>
          <cell r="M188">
            <v>41804</v>
          </cell>
          <cell r="N188">
            <v>42900</v>
          </cell>
          <cell r="O188">
            <v>39212</v>
          </cell>
          <cell r="P188">
            <v>0</v>
          </cell>
          <cell r="Q188">
            <v>81651020921</v>
          </cell>
          <cell r="R188" t="str">
            <v>Junta de vecinos norte grande</v>
          </cell>
          <cell r="S188" t="str">
            <v>BANCO ESTADO DE CHILE</v>
          </cell>
          <cell r="T188" t="str">
            <v>CUENTA DE AHORROS</v>
          </cell>
          <cell r="U188">
            <v>0</v>
          </cell>
          <cell r="V188" t="str">
            <v>Verónica del Carmen Urrutia navarro</v>
          </cell>
          <cell r="W188" t="str">
            <v>9.494.222-5</v>
          </cell>
          <cell r="X188" t="str">
            <v>San Fernando N°4213</v>
          </cell>
          <cell r="Y188">
            <v>83654847</v>
          </cell>
          <cell r="Z188">
            <v>83654847</v>
          </cell>
          <cell r="AA188" t="str">
            <v>junvecnortegrande@gmail.com</v>
          </cell>
          <cell r="AB188">
            <v>0</v>
          </cell>
          <cell r="AC188" t="str">
            <v>Ver Archivo</v>
          </cell>
          <cell r="AD188" t="str">
            <v>Ver Archivo</v>
          </cell>
          <cell r="AE188" t="str">
            <v>Ver Archivo</v>
          </cell>
          <cell r="AF188" t="str">
            <v>Ver Archivo</v>
          </cell>
          <cell r="AG188" t="str">
            <v>Ver Archivo</v>
          </cell>
        </row>
        <row r="189">
          <cell r="B189" t="str">
            <v>74.408.100-9</v>
          </cell>
          <cell r="C189" t="str">
            <v>Validada</v>
          </cell>
          <cell r="D189">
            <v>42864.448622685188</v>
          </cell>
          <cell r="E189">
            <v>0</v>
          </cell>
          <cell r="F189" t="str">
            <v>JUNTA VECINAL NUEVO IQUIQUE</v>
          </cell>
          <cell r="G189" t="str">
            <v>PJE 2 CON AVELLANAS S/N</v>
          </cell>
          <cell r="H189" t="str">
            <v>Iquique</v>
          </cell>
          <cell r="I189" t="str">
            <v>Alto Hospicio</v>
          </cell>
          <cell r="J189">
            <v>63918389</v>
          </cell>
          <cell r="K189">
            <v>63918389</v>
          </cell>
          <cell r="L189" t="str">
            <v>juntadevecinosnuevoiquique@gmail.com</v>
          </cell>
          <cell r="M189">
            <v>41774</v>
          </cell>
          <cell r="N189">
            <v>42870</v>
          </cell>
          <cell r="O189">
            <v>34500</v>
          </cell>
          <cell r="P189">
            <v>0</v>
          </cell>
          <cell r="Q189">
            <v>1860302469</v>
          </cell>
          <cell r="R189" t="str">
            <v>JUNTA VECINAL NUEVO IQUIQUE</v>
          </cell>
          <cell r="S189" t="str">
            <v>BANCO ESTADO DE CHILE</v>
          </cell>
          <cell r="T189" t="str">
            <v>CUENTA DE AHORROS</v>
          </cell>
          <cell r="U189">
            <v>0</v>
          </cell>
          <cell r="V189" t="str">
            <v>ISOLINA EUGENIA CAUTIN CAQUEO</v>
          </cell>
          <cell r="W189" t="str">
            <v>8.144.941-4</v>
          </cell>
          <cell r="X189" t="str">
            <v>AV CERRO ESMERALDA 2983</v>
          </cell>
          <cell r="Y189">
            <v>491721</v>
          </cell>
          <cell r="Z189">
            <v>491721</v>
          </cell>
          <cell r="AA189" t="str">
            <v>ISOLINAEUGENIA@hotmail.com</v>
          </cell>
          <cell r="AB189">
            <v>0</v>
          </cell>
          <cell r="AC189" t="str">
            <v>Ver Archivo</v>
          </cell>
          <cell r="AD189" t="str">
            <v>Ver Archivo</v>
          </cell>
          <cell r="AE189" t="str">
            <v>Ver Archivo</v>
          </cell>
          <cell r="AF189" t="str">
            <v>Ver Archivo</v>
          </cell>
          <cell r="AG189" t="str">
            <v>Ver Archivo</v>
          </cell>
        </row>
        <row r="190">
          <cell r="B190" t="str">
            <v>65.105.766-3</v>
          </cell>
          <cell r="C190" t="str">
            <v>Validada</v>
          </cell>
          <cell r="D190">
            <v>42814.398935185185</v>
          </cell>
          <cell r="E190">
            <v>0</v>
          </cell>
          <cell r="F190" t="str">
            <v>Centro Cultural y Social Caporales San Simón Bloque Santa Cruz Filial Iquique</v>
          </cell>
          <cell r="G190" t="str">
            <v>Tarapaca N° 1492</v>
          </cell>
          <cell r="H190" t="str">
            <v>Iquique</v>
          </cell>
          <cell r="I190" t="str">
            <v>Iquique</v>
          </cell>
          <cell r="J190">
            <v>0</v>
          </cell>
          <cell r="K190">
            <v>988202550</v>
          </cell>
          <cell r="L190" t="str">
            <v>sansimonsantacruzfilialiquique@gmail.com</v>
          </cell>
          <cell r="M190">
            <v>42045</v>
          </cell>
          <cell r="N190">
            <v>43141</v>
          </cell>
          <cell r="O190">
            <v>41981</v>
          </cell>
          <cell r="P190">
            <v>0</v>
          </cell>
          <cell r="Q190">
            <v>1371281424</v>
          </cell>
          <cell r="R190" t="str">
            <v>Centro Cultural y Social Caporales San Simón Bloque Santa Cruz Filial Iquique</v>
          </cell>
          <cell r="S190" t="str">
            <v>BANCO ESTADO DE CHILE</v>
          </cell>
          <cell r="T190" t="str">
            <v>CHEQUERA ELECTRONICA/ CUENTA VISTA</v>
          </cell>
          <cell r="U190">
            <v>0</v>
          </cell>
          <cell r="V190" t="str">
            <v>Ximena Naranjo Pinto</v>
          </cell>
          <cell r="W190" t="str">
            <v>12.613.970-5</v>
          </cell>
          <cell r="X190" t="str">
            <v>Tarapaca N°1492</v>
          </cell>
          <cell r="Y190">
            <v>0</v>
          </cell>
          <cell r="Z190">
            <v>988202550</v>
          </cell>
          <cell r="AA190" t="str">
            <v>ximenara@hotmail.com</v>
          </cell>
          <cell r="AB190">
            <v>0</v>
          </cell>
          <cell r="AC190" t="str">
            <v>Ver Archivo</v>
          </cell>
          <cell r="AD190" t="str">
            <v>Ver Archivo</v>
          </cell>
          <cell r="AE190" t="str">
            <v>Ver Archivo</v>
          </cell>
          <cell r="AF190" t="str">
            <v>Ver Archivo</v>
          </cell>
          <cell r="AG190" t="str">
            <v>Ver Archivo</v>
          </cell>
        </row>
        <row r="191">
          <cell r="B191" t="str">
            <v>74.665.000-0</v>
          </cell>
          <cell r="C191" t="str">
            <v>Validada</v>
          </cell>
          <cell r="D191">
            <v>42866.431932870371</v>
          </cell>
          <cell r="E191">
            <v>0</v>
          </cell>
          <cell r="F191" t="str">
            <v>Junta de Vecinos Cerro Tarapaca 3</v>
          </cell>
          <cell r="G191" t="str">
            <v>Sargento Aldea 3727</v>
          </cell>
          <cell r="H191" t="str">
            <v>Iquique</v>
          </cell>
          <cell r="I191" t="str">
            <v>Alto Hospicio</v>
          </cell>
          <cell r="J191">
            <v>0</v>
          </cell>
          <cell r="K191">
            <v>91575877</v>
          </cell>
          <cell r="L191" t="str">
            <v>jvcerrotarapaca3@gmail.com</v>
          </cell>
          <cell r="M191">
            <v>41483</v>
          </cell>
          <cell r="N191">
            <v>42579</v>
          </cell>
          <cell r="O191">
            <v>35984</v>
          </cell>
          <cell r="P191">
            <v>0</v>
          </cell>
          <cell r="Q191">
            <v>1860181416</v>
          </cell>
          <cell r="R191" t="str">
            <v>Junta de Vecinos Cerro Tarapaca Nro 3</v>
          </cell>
          <cell r="S191" t="str">
            <v>BANCO ESTADO DE CHILE</v>
          </cell>
          <cell r="T191" t="str">
            <v>CUENTA DE AHORROS</v>
          </cell>
          <cell r="U191">
            <v>0</v>
          </cell>
          <cell r="V191" t="str">
            <v>Leonor Rodriguez Bugueño</v>
          </cell>
          <cell r="W191" t="str">
            <v>5.775.591-1</v>
          </cell>
          <cell r="X191" t="str">
            <v>Sargento Aldea 3725</v>
          </cell>
          <cell r="Y191">
            <v>0</v>
          </cell>
          <cell r="Z191">
            <v>91575877</v>
          </cell>
          <cell r="AA191" t="str">
            <v>juntadevecinoscerrotarapaca3@gmail.com</v>
          </cell>
          <cell r="AB191">
            <v>0</v>
          </cell>
          <cell r="AC191" t="str">
            <v>Ver Archivo</v>
          </cell>
          <cell r="AD191" t="str">
            <v>Ver Archivo</v>
          </cell>
          <cell r="AE191" t="str">
            <v>Ver Archivo</v>
          </cell>
          <cell r="AF191" t="str">
            <v>Ver Archivo</v>
          </cell>
          <cell r="AG191" t="str">
            <v>Ver Archivo</v>
          </cell>
        </row>
        <row r="192">
          <cell r="B192" t="str">
            <v>65.067.795-1</v>
          </cell>
          <cell r="C192" t="str">
            <v>Grabado</v>
          </cell>
          <cell r="D192">
            <v>42741.411412037036</v>
          </cell>
          <cell r="E192">
            <v>0</v>
          </cell>
          <cell r="F192" t="str">
            <v>CENTRO CULTURAL Y SOCIAL ASOCIACION DE ACUARISTAS DE TARAPACA</v>
          </cell>
          <cell r="G192" t="str">
            <v>AVENIDA HEROES DE LA CONCEPCION N° 364</v>
          </cell>
          <cell r="H192" t="str">
            <v>Iquique</v>
          </cell>
          <cell r="I192" t="str">
            <v>Iquique</v>
          </cell>
          <cell r="J192">
            <v>572381525</v>
          </cell>
          <cell r="K192">
            <v>983265809</v>
          </cell>
          <cell r="L192" t="str">
            <v>asociacionacuaristastarapaca@gmail.com</v>
          </cell>
          <cell r="M192">
            <v>41923</v>
          </cell>
          <cell r="N192">
            <v>43019</v>
          </cell>
          <cell r="O192">
            <v>42416</v>
          </cell>
          <cell r="P192">
            <v>0</v>
          </cell>
          <cell r="Q192">
            <v>0</v>
          </cell>
          <cell r="R192" t="str">
            <v>CENTRO CULTURAL Y SOCIAL ASOCIACION DE ACUARISTAS DE TARAPACA</v>
          </cell>
          <cell r="S192" t="str">
            <v>BANCO ESTADO DE CHILE</v>
          </cell>
          <cell r="T192" t="str">
            <v>CUENTA DE AHORROS</v>
          </cell>
          <cell r="U192">
            <v>0</v>
          </cell>
          <cell r="V192" t="str">
            <v>TOMAS IGNACIO SALINAS GOMEZ</v>
          </cell>
          <cell r="W192" t="str">
            <v>17.978.538-2</v>
          </cell>
          <cell r="X192" t="str">
            <v>PRESIDENTE MANUEL BALMACEDA N° 2759 . DEPTO 404</v>
          </cell>
          <cell r="Y192">
            <v>572381525</v>
          </cell>
          <cell r="Z192">
            <v>983265809</v>
          </cell>
          <cell r="AA192" t="str">
            <v>tomassalinasgomez@gmail.com</v>
          </cell>
          <cell r="AB192">
            <v>0</v>
          </cell>
          <cell r="AC192" t="str">
            <v>Ver Archivo</v>
          </cell>
          <cell r="AD192" t="str">
            <v>Ver Archivo</v>
          </cell>
          <cell r="AE192" t="str">
            <v>Ver Archivo</v>
          </cell>
          <cell r="AF192" t="str">
            <v>Ver Archivo</v>
          </cell>
          <cell r="AG192" t="str">
            <v>Ver Archivo</v>
          </cell>
        </row>
        <row r="193">
          <cell r="B193" t="str">
            <v>65.054.402-1</v>
          </cell>
          <cell r="C193" t="str">
            <v>Validada</v>
          </cell>
          <cell r="D193">
            <v>42824.409155092595</v>
          </cell>
          <cell r="E193">
            <v>0</v>
          </cell>
          <cell r="F193" t="str">
            <v>JUNTA DE VECINOS RAMON GALLEGUILLOS</v>
          </cell>
          <cell r="G193" t="str">
            <v>ARGENTINA MANZANA 20 SITIO 16</v>
          </cell>
          <cell r="H193" t="str">
            <v>Iquique</v>
          </cell>
          <cell r="I193" t="str">
            <v>Alto Hospicio</v>
          </cell>
          <cell r="J193">
            <v>94104801</v>
          </cell>
          <cell r="K193">
            <v>94104801</v>
          </cell>
          <cell r="L193" t="str">
            <v>juntadevecinosramongalleguillo@gmail.com</v>
          </cell>
          <cell r="M193">
            <v>42466</v>
          </cell>
          <cell r="N193">
            <v>43561</v>
          </cell>
          <cell r="O193">
            <v>39122</v>
          </cell>
          <cell r="P193">
            <v>0</v>
          </cell>
          <cell r="Q193">
            <v>1860407481</v>
          </cell>
          <cell r="R193" t="str">
            <v>JUNTA DE VECINOS RAMON GALLEGUILLOS</v>
          </cell>
          <cell r="S193" t="str">
            <v>BANCO ESTADO DE CHILE</v>
          </cell>
          <cell r="T193" t="str">
            <v>CUENTA DE AHORROS</v>
          </cell>
          <cell r="U193">
            <v>0</v>
          </cell>
          <cell r="V193" t="str">
            <v>GUADALUPE CERDA BARRAZA</v>
          </cell>
          <cell r="W193" t="str">
            <v>9.851.790-1</v>
          </cell>
          <cell r="X193" t="str">
            <v>CALLE ARGENTINA CASA 16</v>
          </cell>
          <cell r="Y193">
            <v>94104801</v>
          </cell>
          <cell r="Z193">
            <v>94104801</v>
          </cell>
          <cell r="AA193" t="str">
            <v>juntadevecinosramongalleguillo@gmail.com</v>
          </cell>
          <cell r="AB193">
            <v>0</v>
          </cell>
          <cell r="AC193" t="str">
            <v>Ver Archivo</v>
          </cell>
          <cell r="AD193" t="str">
            <v>Ver Archivo</v>
          </cell>
          <cell r="AE193" t="str">
            <v>Ver Archivo</v>
          </cell>
          <cell r="AF193" t="str">
            <v>Ver Archivo</v>
          </cell>
          <cell r="AG193" t="str">
            <v>Ver Archivo</v>
          </cell>
        </row>
        <row r="194">
          <cell r="B194" t="str">
            <v>65.009.814-5</v>
          </cell>
          <cell r="C194" t="str">
            <v>Validada</v>
          </cell>
          <cell r="D194">
            <v>42787.667384259257</v>
          </cell>
          <cell r="E194">
            <v>0</v>
          </cell>
          <cell r="F194" t="str">
            <v>Junta de Vecinos No. 2 Barros Arana</v>
          </cell>
          <cell r="G194" t="str">
            <v>Barros Arana 1196</v>
          </cell>
          <cell r="H194" t="str">
            <v>Iquique</v>
          </cell>
          <cell r="I194" t="str">
            <v>Iquique</v>
          </cell>
          <cell r="J194">
            <v>0</v>
          </cell>
          <cell r="K194">
            <v>75129758</v>
          </cell>
          <cell r="L194" t="str">
            <v>juntadevecinos2barrosarana@gmail.com</v>
          </cell>
          <cell r="M194">
            <v>42192</v>
          </cell>
          <cell r="N194">
            <v>43288</v>
          </cell>
          <cell r="O194">
            <v>32889</v>
          </cell>
          <cell r="P194">
            <v>0</v>
          </cell>
          <cell r="Q194">
            <v>1366075794</v>
          </cell>
          <cell r="R194" t="str">
            <v>Junta de Vecinos No. 2 Barros Arana</v>
          </cell>
          <cell r="S194" t="str">
            <v>BANCO ESTADO DE CHILE</v>
          </cell>
          <cell r="T194" t="str">
            <v>CUENTA DE AHORROS</v>
          </cell>
          <cell r="U194">
            <v>0</v>
          </cell>
          <cell r="V194" t="str">
            <v>Silvia de Carmen Prieto Garate</v>
          </cell>
          <cell r="W194" t="str">
            <v>6.544.946-3</v>
          </cell>
          <cell r="X194" t="str">
            <v>Barros Arana 1158</v>
          </cell>
          <cell r="Y194">
            <v>0</v>
          </cell>
          <cell r="Z194">
            <v>75129758</v>
          </cell>
          <cell r="AA194" t="str">
            <v>silviaprietog@gmail.com</v>
          </cell>
          <cell r="AB194">
            <v>0</v>
          </cell>
          <cell r="AC194" t="str">
            <v>Ver Archivo</v>
          </cell>
          <cell r="AD194" t="str">
            <v>Ver Archivo</v>
          </cell>
          <cell r="AE194" t="str">
            <v>Ver Archivo</v>
          </cell>
          <cell r="AF194" t="str">
            <v>Ver Archivo</v>
          </cell>
          <cell r="AG194" t="str">
            <v>Ver Archivo</v>
          </cell>
        </row>
        <row r="195">
          <cell r="B195" t="str">
            <v>65.466.890-6</v>
          </cell>
          <cell r="C195" t="str">
            <v>Grabado</v>
          </cell>
          <cell r="D195">
            <v>42741.41233796296</v>
          </cell>
          <cell r="E195">
            <v>0</v>
          </cell>
          <cell r="F195" t="str">
            <v>JUNTA DE VECINOS 16 DE DICIEMBRE</v>
          </cell>
          <cell r="G195" t="str">
            <v>Av la Pampa S/N</v>
          </cell>
          <cell r="H195" t="str">
            <v>Iquique</v>
          </cell>
          <cell r="I195" t="str">
            <v>Alto Hospicio</v>
          </cell>
          <cell r="J195">
            <v>91021394</v>
          </cell>
          <cell r="K195">
            <v>91021394</v>
          </cell>
          <cell r="L195" t="str">
            <v>juntadevecinos16dediciembre@gmail.com</v>
          </cell>
          <cell r="M195">
            <v>41826</v>
          </cell>
          <cell r="N195">
            <v>42922</v>
          </cell>
          <cell r="O195">
            <v>38324</v>
          </cell>
          <cell r="P195">
            <v>0</v>
          </cell>
          <cell r="Q195">
            <v>1860276930</v>
          </cell>
          <cell r="R195" t="str">
            <v>JUNTA DE VECINOS 16 DE DICIEMBRE</v>
          </cell>
          <cell r="S195" t="str">
            <v>BANCO ESTADO DE CHILE</v>
          </cell>
          <cell r="T195" t="str">
            <v>CUENTA DE AHORROS</v>
          </cell>
          <cell r="U195">
            <v>0</v>
          </cell>
          <cell r="V195" t="str">
            <v>LEOPOLDO PATRICIO ARAYA BERHENS</v>
          </cell>
          <cell r="W195" t="str">
            <v>10.867.648-7</v>
          </cell>
          <cell r="X195" t="str">
            <v>YUNGAY BAJO 3638</v>
          </cell>
          <cell r="Y195">
            <v>91021394</v>
          </cell>
          <cell r="Z195">
            <v>91021394</v>
          </cell>
          <cell r="AA195" t="str">
            <v>juntadevecinos16dediciembre@gmail.com</v>
          </cell>
          <cell r="AB195">
            <v>0</v>
          </cell>
          <cell r="AC195" t="str">
            <v>Ver Archivo</v>
          </cell>
          <cell r="AD195" t="str">
            <v>Ver Archivo</v>
          </cell>
          <cell r="AE195" t="str">
            <v>Ver Archivo</v>
          </cell>
          <cell r="AF195" t="str">
            <v>Ver Archivo</v>
          </cell>
          <cell r="AG195" t="str">
            <v>Ver Archivo</v>
          </cell>
        </row>
        <row r="196">
          <cell r="B196" t="str">
            <v>65.070.908-K</v>
          </cell>
          <cell r="C196" t="str">
            <v>Validada</v>
          </cell>
          <cell r="D196">
            <v>42780.649143518516</v>
          </cell>
          <cell r="E196">
            <v>0</v>
          </cell>
          <cell r="F196" t="str">
            <v>JUNTA DE VECINOS SAN LORENZO DE TARAPACA</v>
          </cell>
          <cell r="G196" t="str">
            <v>INGLATERRA MZ -83 SITIO 15</v>
          </cell>
          <cell r="H196" t="str">
            <v>Iquique</v>
          </cell>
          <cell r="I196" t="str">
            <v>Alto Hospicio</v>
          </cell>
          <cell r="J196">
            <v>82852016</v>
          </cell>
          <cell r="K196">
            <v>82852016</v>
          </cell>
          <cell r="L196" t="str">
            <v>sanlorenzo1tarapaca@gmail.com</v>
          </cell>
          <cell r="M196">
            <v>41816</v>
          </cell>
          <cell r="N196">
            <v>42912</v>
          </cell>
          <cell r="O196">
            <v>38561</v>
          </cell>
          <cell r="P196">
            <v>0</v>
          </cell>
          <cell r="Q196">
            <v>13659512345</v>
          </cell>
          <cell r="R196" t="str">
            <v>JUNTA DE VECINOS SAN LORENZO DE TARAPACA</v>
          </cell>
          <cell r="S196" t="str">
            <v>BANCO ESTADO DE CHILE</v>
          </cell>
          <cell r="T196" t="str">
            <v>CUENTA DE AHORROS</v>
          </cell>
          <cell r="U196">
            <v>0</v>
          </cell>
          <cell r="V196" t="str">
            <v>DORA HORTENCIA NOVOA PEÑA</v>
          </cell>
          <cell r="W196" t="str">
            <v>7.147.604-9</v>
          </cell>
          <cell r="X196" t="str">
            <v>INGLATERRA MZ -83 SITIO 15</v>
          </cell>
          <cell r="Y196">
            <v>82852016</v>
          </cell>
          <cell r="Z196">
            <v>82852016</v>
          </cell>
          <cell r="AA196" t="str">
            <v>sanlorenzo1tarapaca@gmail.com</v>
          </cell>
          <cell r="AB196">
            <v>0</v>
          </cell>
          <cell r="AC196" t="str">
            <v>Ver Archivo</v>
          </cell>
          <cell r="AD196" t="str">
            <v>Ver Archivo</v>
          </cell>
          <cell r="AE196" t="str">
            <v>Ver Archivo</v>
          </cell>
          <cell r="AF196" t="str">
            <v>Ver Archivo</v>
          </cell>
          <cell r="AG196" t="str">
            <v>Ver Archivo</v>
          </cell>
        </row>
        <row r="197">
          <cell r="B197" t="str">
            <v>65.066.437-K</v>
          </cell>
          <cell r="C197" t="str">
            <v>Grabado</v>
          </cell>
          <cell r="D197">
            <v>42457.709189814814</v>
          </cell>
          <cell r="E197">
            <v>0</v>
          </cell>
          <cell r="F197" t="str">
            <v>Centro cultural social deportivo y tecnológico</v>
          </cell>
          <cell r="G197" t="str">
            <v>Av. Jerusalén con Av. Quince #Manzana-A Sitio-1</v>
          </cell>
          <cell r="H197" t="str">
            <v>Iquique</v>
          </cell>
          <cell r="I197" t="str">
            <v>Alto Hospicio</v>
          </cell>
          <cell r="J197">
            <v>5695105075</v>
          </cell>
          <cell r="K197">
            <v>56951050755</v>
          </cell>
          <cell r="L197" t="str">
            <v>contactovidayarte@gmail.com</v>
          </cell>
          <cell r="M197" t="str">
            <v>0000-00-00</v>
          </cell>
          <cell r="N197" t="str">
            <v>0000-00-00</v>
          </cell>
          <cell r="O197" t="str">
            <v>0000-00-00</v>
          </cell>
          <cell r="P197">
            <v>0</v>
          </cell>
          <cell r="Q197">
            <v>0</v>
          </cell>
          <cell r="R197">
            <v>0</v>
          </cell>
          <cell r="S197">
            <v>0</v>
          </cell>
          <cell r="T197">
            <v>0</v>
          </cell>
          <cell r="U197">
            <v>0</v>
          </cell>
          <cell r="V197" t="str">
            <v>Isaias Michael Bugueño Alaniz</v>
          </cell>
          <cell r="W197" t="str">
            <v>17.096.193-5</v>
          </cell>
          <cell r="X197" t="str">
            <v>Av. Jerusalén con Av. Quince #Manzana-A Sitio-1</v>
          </cell>
          <cell r="Y197">
            <v>5695105075</v>
          </cell>
          <cell r="Z197">
            <v>56951050755</v>
          </cell>
          <cell r="AA197" t="str">
            <v>hacizk@shia.cl</v>
          </cell>
          <cell r="AB197">
            <v>0</v>
          </cell>
          <cell r="AC197">
            <v>0</v>
          </cell>
          <cell r="AD197">
            <v>0</v>
          </cell>
          <cell r="AE197">
            <v>0</v>
          </cell>
          <cell r="AF197">
            <v>0</v>
          </cell>
          <cell r="AG197">
            <v>0</v>
          </cell>
        </row>
        <row r="198">
          <cell r="B198" t="str">
            <v>65.061.651-0</v>
          </cell>
          <cell r="C198" t="str">
            <v>Validada</v>
          </cell>
          <cell r="D198">
            <v>42857.545995370368</v>
          </cell>
          <cell r="E198">
            <v>0</v>
          </cell>
          <cell r="F198" t="str">
            <v>CLUB DEPORTIVO ESCOLAR ACADEMIA IQUIQUE BAJO MOLLE</v>
          </cell>
          <cell r="G198" t="str">
            <v>BAJO MOLLE KM 10</v>
          </cell>
          <cell r="H198" t="str">
            <v>Iquique</v>
          </cell>
          <cell r="I198" t="str">
            <v>Iquique</v>
          </cell>
          <cell r="J198">
            <v>0</v>
          </cell>
          <cell r="K198">
            <v>975899425</v>
          </cell>
          <cell r="L198" t="str">
            <v>cdeacademiaiquiquebm@gmail.com</v>
          </cell>
          <cell r="M198">
            <v>41423</v>
          </cell>
          <cell r="N198">
            <v>42884</v>
          </cell>
          <cell r="O198">
            <v>41199</v>
          </cell>
          <cell r="P198">
            <v>0</v>
          </cell>
          <cell r="Q198">
            <v>136626478</v>
          </cell>
          <cell r="R198" t="str">
            <v>VALERIA ALONSO SOTO</v>
          </cell>
          <cell r="S198" t="str">
            <v>BANCO ESTADO DE CHILE</v>
          </cell>
          <cell r="T198" t="str">
            <v>CHEQUERA ELECTRONICA/ CUENTA VISTA</v>
          </cell>
          <cell r="U198">
            <v>0</v>
          </cell>
          <cell r="V198" t="str">
            <v>VALERIA ALONSO SOTO</v>
          </cell>
          <cell r="W198" t="str">
            <v>10.245.772-2</v>
          </cell>
          <cell r="X198" t="str">
            <v>Avenida Arturo Prat 3524 casa 48</v>
          </cell>
          <cell r="Y198">
            <v>0</v>
          </cell>
          <cell r="Z198">
            <v>75899425</v>
          </cell>
          <cell r="AA198" t="str">
            <v>alonso_valeria@hotmail.com</v>
          </cell>
          <cell r="AB198">
            <v>0</v>
          </cell>
          <cell r="AC198" t="str">
            <v>Ver Archivo</v>
          </cell>
          <cell r="AD198" t="str">
            <v>Ver Archivo</v>
          </cell>
          <cell r="AE198" t="str">
            <v>Ver Archivo</v>
          </cell>
          <cell r="AF198" t="str">
            <v>Ver Archivo</v>
          </cell>
          <cell r="AG198" t="str">
            <v>Ver Archivo</v>
          </cell>
        </row>
        <row r="199">
          <cell r="B199" t="str">
            <v>74.071.500-3</v>
          </cell>
          <cell r="C199" t="str">
            <v>Validada</v>
          </cell>
          <cell r="D199">
            <v>42857.460833333331</v>
          </cell>
          <cell r="E199">
            <v>0</v>
          </cell>
          <cell r="F199" t="str">
            <v>Club Deportivo Libertad</v>
          </cell>
          <cell r="G199" t="str">
            <v>Libertad # 975</v>
          </cell>
          <cell r="H199" t="str">
            <v>Iquique</v>
          </cell>
          <cell r="I199" t="str">
            <v>Iquique</v>
          </cell>
          <cell r="J199">
            <v>572314667</v>
          </cell>
          <cell r="K199">
            <v>977079907</v>
          </cell>
          <cell r="L199" t="str">
            <v>jaimearaya19@gmail.com</v>
          </cell>
          <cell r="M199">
            <v>41788</v>
          </cell>
          <cell r="N199">
            <v>42884</v>
          </cell>
          <cell r="O199">
            <v>32889</v>
          </cell>
          <cell r="P199">
            <v>0</v>
          </cell>
          <cell r="Q199">
            <v>1365698984</v>
          </cell>
          <cell r="R199" t="str">
            <v>Club Deportivo Libertad</v>
          </cell>
          <cell r="S199" t="str">
            <v>BANCO ESTADO DE CHILE</v>
          </cell>
          <cell r="T199" t="str">
            <v>CUENTA DE AHORROS</v>
          </cell>
          <cell r="U199">
            <v>0</v>
          </cell>
          <cell r="V199" t="str">
            <v>Manuel Patricio Jaque Peña</v>
          </cell>
          <cell r="W199" t="str">
            <v>11.816.135-1</v>
          </cell>
          <cell r="X199" t="str">
            <v>Dr. Neghme # 2232</v>
          </cell>
          <cell r="Y199">
            <v>572314667</v>
          </cell>
          <cell r="Z199">
            <v>981598677</v>
          </cell>
          <cell r="AA199" t="str">
            <v>manuel.jaque@elecman.cl</v>
          </cell>
          <cell r="AB199">
            <v>0</v>
          </cell>
          <cell r="AC199" t="str">
            <v>Ver Archivo</v>
          </cell>
          <cell r="AD199" t="str">
            <v>Ver Archivo</v>
          </cell>
          <cell r="AE199" t="str">
            <v>Ver Archivo</v>
          </cell>
          <cell r="AF199" t="str">
            <v>Ver Archivo</v>
          </cell>
          <cell r="AG199" t="str">
            <v>Ver Archivo</v>
          </cell>
        </row>
        <row r="200">
          <cell r="B200" t="str">
            <v>56.073.270-8</v>
          </cell>
          <cell r="C200" t="str">
            <v>Grabado</v>
          </cell>
          <cell r="D200" t="str">
            <v>0000-00-00 00:00:00</v>
          </cell>
          <cell r="E200">
            <v>0</v>
          </cell>
          <cell r="F200" t="str">
            <v>Club Social y Deportivo Cancosa</v>
          </cell>
          <cell r="G200" t="str">
            <v>Los Mangos # 44 Pica</v>
          </cell>
          <cell r="H200" t="str">
            <v>Tamarugal</v>
          </cell>
          <cell r="I200" t="str">
            <v>Pica</v>
          </cell>
          <cell r="J200">
            <v>0</v>
          </cell>
          <cell r="K200">
            <v>951580146</v>
          </cell>
          <cell r="L200" t="str">
            <v>edgar.diego.moscoso@gmail.com</v>
          </cell>
          <cell r="M200">
            <v>42334</v>
          </cell>
          <cell r="N200">
            <v>43065</v>
          </cell>
          <cell r="O200">
            <v>37110</v>
          </cell>
          <cell r="P200">
            <v>0</v>
          </cell>
          <cell r="Q200">
            <v>-2</v>
          </cell>
          <cell r="R200">
            <v>0</v>
          </cell>
          <cell r="S200">
            <v>0</v>
          </cell>
          <cell r="T200">
            <v>0</v>
          </cell>
          <cell r="U200">
            <v>0</v>
          </cell>
          <cell r="V200">
            <v>0</v>
          </cell>
          <cell r="W200">
            <v>0</v>
          </cell>
          <cell r="X200">
            <v>0</v>
          </cell>
          <cell r="Y200">
            <v>0</v>
          </cell>
          <cell r="Z200">
            <v>0</v>
          </cell>
          <cell r="AA200">
            <v>0</v>
          </cell>
          <cell r="AB200">
            <v>0</v>
          </cell>
          <cell r="AC200">
            <v>0</v>
          </cell>
          <cell r="AD200">
            <v>0</v>
          </cell>
          <cell r="AE200">
            <v>0</v>
          </cell>
          <cell r="AF200">
            <v>0</v>
          </cell>
          <cell r="AG200">
            <v>0</v>
          </cell>
        </row>
        <row r="201">
          <cell r="B201" t="str">
            <v>73.125.900-3</v>
          </cell>
          <cell r="C201" t="str">
            <v>Grabado</v>
          </cell>
          <cell r="D201">
            <v>42741.412615740737</v>
          </cell>
          <cell r="E201">
            <v>0</v>
          </cell>
          <cell r="F201" t="str">
            <v>Asociacion Indigena Agricola Aymara de Chapiquilta</v>
          </cell>
          <cell r="G201" t="str">
            <v>Pueblo Chapiquilta S/N</v>
          </cell>
          <cell r="H201" t="str">
            <v>Tamarugal</v>
          </cell>
          <cell r="I201" t="str">
            <v>Camiña</v>
          </cell>
          <cell r="J201">
            <v>0</v>
          </cell>
          <cell r="K201">
            <v>984586866</v>
          </cell>
          <cell r="L201" t="str">
            <v>chapiquilta@gmail.com</v>
          </cell>
          <cell r="M201">
            <v>41955</v>
          </cell>
          <cell r="N201">
            <v>43051</v>
          </cell>
          <cell r="O201">
            <v>35026</v>
          </cell>
          <cell r="P201">
            <v>0</v>
          </cell>
          <cell r="Q201">
            <v>1364540864</v>
          </cell>
          <cell r="R201" t="str">
            <v>Asociacion Indigena Agricola Aymara de Chapiquilta</v>
          </cell>
          <cell r="S201" t="str">
            <v>BANCO ESTADO DE CHILE</v>
          </cell>
          <cell r="T201" t="str">
            <v>CUENTA DE AHORROS</v>
          </cell>
          <cell r="U201">
            <v>0</v>
          </cell>
          <cell r="V201" t="str">
            <v>Richard Jorge Flores Vilches</v>
          </cell>
          <cell r="W201" t="str">
            <v>12.800.359-2</v>
          </cell>
          <cell r="X201" t="str">
            <v>Pueblo de Chapiquilta S/N</v>
          </cell>
          <cell r="Y201">
            <v>0</v>
          </cell>
          <cell r="Z201">
            <v>968426064</v>
          </cell>
          <cell r="AA201" t="str">
            <v>richardj.floresv@gmail.com</v>
          </cell>
          <cell r="AB201">
            <v>0</v>
          </cell>
          <cell r="AC201" t="str">
            <v>Ver Archivo</v>
          </cell>
          <cell r="AD201" t="str">
            <v>Ver Archivo</v>
          </cell>
          <cell r="AE201" t="str">
            <v>Ver Archivo</v>
          </cell>
          <cell r="AF201" t="str">
            <v>Ver Archivo</v>
          </cell>
          <cell r="AG201" t="str">
            <v>Ver Archivo</v>
          </cell>
        </row>
        <row r="202">
          <cell r="B202" t="str">
            <v>74.814.800-0</v>
          </cell>
          <cell r="C202" t="str">
            <v>Validada</v>
          </cell>
          <cell r="D202">
            <v>42824.411296296297</v>
          </cell>
          <cell r="E202">
            <v>0</v>
          </cell>
          <cell r="F202" t="str">
            <v>JUNTA DE VECINOS ZAPIGA 2</v>
          </cell>
          <cell r="G202" t="str">
            <v>LOS ALMENDROS 2865</v>
          </cell>
          <cell r="H202" t="str">
            <v>Iquique</v>
          </cell>
          <cell r="I202" t="str">
            <v>Alto Hospicio</v>
          </cell>
          <cell r="J202">
            <v>495022</v>
          </cell>
          <cell r="K202">
            <v>84044298</v>
          </cell>
          <cell r="L202" t="str">
            <v>JJVVZAPIGA2@gmail.com</v>
          </cell>
          <cell r="M202">
            <v>42460</v>
          </cell>
          <cell r="N202">
            <v>43555</v>
          </cell>
          <cell r="O202">
            <v>34463</v>
          </cell>
          <cell r="P202">
            <v>0</v>
          </cell>
          <cell r="Q202">
            <v>1860302671</v>
          </cell>
          <cell r="R202" t="str">
            <v>JUNTA DE VECINOS ZAPIGA 2</v>
          </cell>
          <cell r="S202" t="str">
            <v>BANCO ESTADO DE CHILE</v>
          </cell>
          <cell r="T202" t="str">
            <v>CUENTA DE AHORROS</v>
          </cell>
          <cell r="U202">
            <v>0</v>
          </cell>
          <cell r="V202" t="str">
            <v>CECILIA HAYDE ECHIVURO GODOY</v>
          </cell>
          <cell r="W202" t="str">
            <v>10.008.378-7</v>
          </cell>
          <cell r="X202" t="str">
            <v>Naranjos N° 2873</v>
          </cell>
          <cell r="Y202">
            <v>84044298</v>
          </cell>
          <cell r="Z202">
            <v>84044298</v>
          </cell>
          <cell r="AA202" t="str">
            <v>JJVVZAPIGA2@gmail.com</v>
          </cell>
          <cell r="AB202">
            <v>0</v>
          </cell>
          <cell r="AC202" t="str">
            <v>Ver Archivo</v>
          </cell>
          <cell r="AD202" t="str">
            <v>Ver Archivo</v>
          </cell>
          <cell r="AE202" t="str">
            <v>Ver Archivo</v>
          </cell>
          <cell r="AF202" t="str">
            <v>Ver Archivo</v>
          </cell>
          <cell r="AG202" t="str">
            <v>Ver Archivo</v>
          </cell>
        </row>
        <row r="203">
          <cell r="B203" t="str">
            <v>65.270.830-7</v>
          </cell>
          <cell r="C203" t="str">
            <v>Validada</v>
          </cell>
          <cell r="D203">
            <v>42842.389548611114</v>
          </cell>
          <cell r="E203">
            <v>0</v>
          </cell>
          <cell r="F203" t="str">
            <v>Club Deportivo Atletas Master Iquique</v>
          </cell>
          <cell r="G203" t="str">
            <v>Ethel de vigneaux 2165</v>
          </cell>
          <cell r="H203" t="str">
            <v>Iquique</v>
          </cell>
          <cell r="I203" t="str">
            <v>Iquique</v>
          </cell>
          <cell r="J203">
            <v>65227134</v>
          </cell>
          <cell r="K203">
            <v>993507660</v>
          </cell>
          <cell r="L203" t="str">
            <v>atletasmasteriquique@gmail.com</v>
          </cell>
          <cell r="M203">
            <v>41912</v>
          </cell>
          <cell r="N203">
            <v>43008</v>
          </cell>
          <cell r="O203">
            <v>37841</v>
          </cell>
          <cell r="P203">
            <v>0</v>
          </cell>
          <cell r="Q203">
            <v>1365586078</v>
          </cell>
          <cell r="R203" t="str">
            <v>Club Deportivo Atletas Master Iquique</v>
          </cell>
          <cell r="S203" t="str">
            <v>BANCO ESTADO DE CHILE</v>
          </cell>
          <cell r="T203" t="str">
            <v>CUENTA CORRIENTE</v>
          </cell>
          <cell r="U203">
            <v>0</v>
          </cell>
          <cell r="V203" t="str">
            <v>Miguel Flores Robles</v>
          </cell>
          <cell r="W203" t="str">
            <v>10.242.073-k</v>
          </cell>
          <cell r="X203" t="str">
            <v>Hernan Fuenzalida 1520</v>
          </cell>
          <cell r="Y203">
            <v>572326822</v>
          </cell>
          <cell r="Z203">
            <v>993507660</v>
          </cell>
          <cell r="AA203" t="str">
            <v>miguel.floresrobles@gmail.com</v>
          </cell>
          <cell r="AB203">
            <v>0</v>
          </cell>
          <cell r="AC203" t="str">
            <v>Ver Archivo</v>
          </cell>
          <cell r="AD203" t="str">
            <v>Ver Archivo</v>
          </cell>
          <cell r="AE203" t="str">
            <v>Ver Archivo</v>
          </cell>
          <cell r="AF203" t="str">
            <v>Ver Archivo</v>
          </cell>
          <cell r="AG203" t="str">
            <v>Ver Archivo</v>
          </cell>
        </row>
        <row r="204">
          <cell r="B204" t="str">
            <v>65.030.568-K</v>
          </cell>
          <cell r="C204" t="str">
            <v>Grabado</v>
          </cell>
          <cell r="D204">
            <v>42741.412847222222</v>
          </cell>
          <cell r="E204">
            <v>0</v>
          </cell>
          <cell r="F204" t="str">
            <v>JUNTA DE VECINOS N°14 PUEBLO DE MOCHA</v>
          </cell>
          <cell r="G204" t="str">
            <v>ELEUTERIO RAMIREZ s/N</v>
          </cell>
          <cell r="H204" t="str">
            <v>Tamarugal</v>
          </cell>
          <cell r="I204" t="str">
            <v>Huara</v>
          </cell>
          <cell r="J204">
            <v>572444219</v>
          </cell>
          <cell r="K204">
            <v>992695972</v>
          </cell>
          <cell r="L204" t="str">
            <v>juntadevecinospueblodemocha@gmail.com</v>
          </cell>
          <cell r="M204">
            <v>42323</v>
          </cell>
          <cell r="N204">
            <v>43419</v>
          </cell>
          <cell r="O204">
            <v>36505</v>
          </cell>
          <cell r="P204">
            <v>0</v>
          </cell>
          <cell r="Q204">
            <v>1260379930</v>
          </cell>
          <cell r="R204" t="str">
            <v>JUNTA DE VECINOS N° 14 PUEBLO DE MOCHA</v>
          </cell>
          <cell r="S204" t="str">
            <v>BANCO ESTADO DE CHILE</v>
          </cell>
          <cell r="T204" t="str">
            <v>CUENTA DE AHORROS</v>
          </cell>
          <cell r="U204">
            <v>0</v>
          </cell>
          <cell r="V204" t="str">
            <v>HELIA PEREZ RIVERA</v>
          </cell>
          <cell r="W204" t="str">
            <v>8.984.699-4</v>
          </cell>
          <cell r="X204" t="str">
            <v>ELEUTERIO RAMIREZ s/n</v>
          </cell>
          <cell r="Y204">
            <v>572444219</v>
          </cell>
          <cell r="Z204">
            <v>992695972</v>
          </cell>
          <cell r="AA204" t="str">
            <v>juntadevecinospueblodemocha@gmail.com</v>
          </cell>
          <cell r="AB204">
            <v>0</v>
          </cell>
          <cell r="AC204" t="str">
            <v>Ver Archivo</v>
          </cell>
          <cell r="AD204" t="str">
            <v>Ver Archivo</v>
          </cell>
          <cell r="AE204" t="str">
            <v>Ver Archivo</v>
          </cell>
          <cell r="AF204" t="str">
            <v>Ver Archivo</v>
          </cell>
          <cell r="AG204" t="str">
            <v>Ver Archivo</v>
          </cell>
        </row>
        <row r="205">
          <cell r="B205" t="str">
            <v>65.020.102-7</v>
          </cell>
          <cell r="C205" t="str">
            <v>Validada</v>
          </cell>
          <cell r="D205">
            <v>42810.722141203703</v>
          </cell>
          <cell r="E205">
            <v>0</v>
          </cell>
          <cell r="F205" t="str">
            <v>Asociacion Indígena de Matilla Yatiñ Uta</v>
          </cell>
          <cell r="G205" t="str">
            <v>Chacabuco 113</v>
          </cell>
          <cell r="H205" t="str">
            <v>Tamarugal</v>
          </cell>
          <cell r="I205" t="str">
            <v>Pica</v>
          </cell>
          <cell r="J205">
            <v>0</v>
          </cell>
          <cell r="K205">
            <v>944692889</v>
          </cell>
          <cell r="L205" t="str">
            <v>oficinaadimatilla@gmail.com</v>
          </cell>
          <cell r="M205">
            <v>41921</v>
          </cell>
          <cell r="N205">
            <v>43382</v>
          </cell>
          <cell r="O205">
            <v>37836</v>
          </cell>
          <cell r="P205">
            <v>0</v>
          </cell>
          <cell r="Q205">
            <v>1366268550</v>
          </cell>
          <cell r="R205" t="str">
            <v>Asociación Indígena de Matilla Yatiñ Uta</v>
          </cell>
          <cell r="S205" t="str">
            <v>BANCO ESTADO DE CHILE</v>
          </cell>
          <cell r="T205" t="str">
            <v>CUENTA DE AHORROS</v>
          </cell>
          <cell r="U205">
            <v>0</v>
          </cell>
          <cell r="V205" t="str">
            <v>CATALINA ANDREA CORTES CORTES</v>
          </cell>
          <cell r="W205" t="str">
            <v>14.108.402-K</v>
          </cell>
          <cell r="X205" t="str">
            <v>Chacra Pacay s/n Matilla</v>
          </cell>
          <cell r="Y205">
            <v>0</v>
          </cell>
          <cell r="Z205">
            <v>84392445</v>
          </cell>
          <cell r="AA205" t="str">
            <v>adimatilla@gmail.com</v>
          </cell>
          <cell r="AB205">
            <v>0</v>
          </cell>
          <cell r="AC205" t="str">
            <v>Ver Archivo</v>
          </cell>
          <cell r="AD205" t="str">
            <v>Ver Archivo</v>
          </cell>
          <cell r="AE205" t="str">
            <v>Ver Archivo</v>
          </cell>
          <cell r="AF205" t="str">
            <v>Ver Archivo</v>
          </cell>
          <cell r="AG205" t="str">
            <v>Ver Archivo</v>
          </cell>
        </row>
        <row r="206">
          <cell r="B206" t="str">
            <v>65.176.160-3</v>
          </cell>
          <cell r="C206" t="str">
            <v>Validada</v>
          </cell>
          <cell r="D206">
            <v>42870.442245370374</v>
          </cell>
          <cell r="E206">
            <v>0</v>
          </cell>
          <cell r="F206" t="str">
            <v>Comunidad Indi­gena Aymara Limaxiña</v>
          </cell>
          <cell r="G206" t="str">
            <v>Pueblo de Limaxiña S/N</v>
          </cell>
          <cell r="H206" t="str">
            <v>Tamarugal</v>
          </cell>
          <cell r="I206" t="str">
            <v>Huara</v>
          </cell>
          <cell r="J206">
            <v>0</v>
          </cell>
          <cell r="K206">
            <v>987328407</v>
          </cell>
          <cell r="L206" t="str">
            <v>comunidaddelimaxina@gmail.com</v>
          </cell>
          <cell r="M206">
            <v>42242</v>
          </cell>
          <cell r="N206">
            <v>42973</v>
          </cell>
          <cell r="O206">
            <v>36662</v>
          </cell>
          <cell r="P206">
            <v>0</v>
          </cell>
          <cell r="Q206">
            <v>1365496184</v>
          </cell>
          <cell r="R206" t="str">
            <v>COMUNIDAD INDIGENA AYMARA LIMAXINA</v>
          </cell>
          <cell r="S206" t="str">
            <v>BANCO ESTADO DE CHILE</v>
          </cell>
          <cell r="T206" t="str">
            <v>CUENTA DE AHORROS</v>
          </cell>
          <cell r="U206">
            <v>0</v>
          </cell>
          <cell r="V206" t="str">
            <v>Wilfredo Luis Taucare Quilagayza</v>
          </cell>
          <cell r="W206" t="str">
            <v>8.521.236-2</v>
          </cell>
          <cell r="X206" t="str">
            <v>Hernan Fuenzalida N 2281. Iquique.</v>
          </cell>
          <cell r="Y206">
            <v>0</v>
          </cell>
          <cell r="Z206">
            <v>987328407</v>
          </cell>
          <cell r="AA206" t="str">
            <v>limaxina@gmail.com</v>
          </cell>
          <cell r="AB206">
            <v>0</v>
          </cell>
          <cell r="AC206" t="str">
            <v>Ver Archivo</v>
          </cell>
          <cell r="AD206" t="str">
            <v>Ver Archivo</v>
          </cell>
          <cell r="AE206" t="str">
            <v>Ver Archivo</v>
          </cell>
          <cell r="AF206" t="str">
            <v>Ver Archivo</v>
          </cell>
          <cell r="AG206" t="str">
            <v>Ver Archivo</v>
          </cell>
        </row>
        <row r="207">
          <cell r="B207" t="str">
            <v>72.270.200-K</v>
          </cell>
          <cell r="C207" t="str">
            <v>Validada</v>
          </cell>
          <cell r="D207">
            <v>42824.496828703705</v>
          </cell>
          <cell r="E207">
            <v>0</v>
          </cell>
          <cell r="F207" t="str">
            <v>UNION COMUNAL DE JUNTAS DE VECINOS PICA</v>
          </cell>
          <cell r="G207" t="str">
            <v>GENERAL IBAÑEZ S/N°</v>
          </cell>
          <cell r="H207" t="str">
            <v>Tamarugal</v>
          </cell>
          <cell r="I207" t="str">
            <v>Pica</v>
          </cell>
          <cell r="J207">
            <v>0</v>
          </cell>
          <cell r="K207">
            <v>997705643</v>
          </cell>
          <cell r="L207" t="str">
            <v>unioncomunaljjvvpica@gmail.com</v>
          </cell>
          <cell r="M207">
            <v>41467</v>
          </cell>
          <cell r="N207">
            <v>42563</v>
          </cell>
          <cell r="O207">
            <v>32910</v>
          </cell>
          <cell r="P207">
            <v>0</v>
          </cell>
          <cell r="Q207">
            <v>1460193989</v>
          </cell>
          <cell r="R207" t="str">
            <v>UNION COMUNAL DE JUNTAS DE VECINOS PICA</v>
          </cell>
          <cell r="S207" t="str">
            <v>BANCO ESTADO DE CHILE</v>
          </cell>
          <cell r="T207" t="str">
            <v>CUENTA DE AHORROS</v>
          </cell>
          <cell r="U207">
            <v>0</v>
          </cell>
          <cell r="V207" t="str">
            <v>RODRIGO FERNANDO VARGAS BRIONES</v>
          </cell>
          <cell r="W207" t="str">
            <v>9.113.506-K</v>
          </cell>
          <cell r="X207" t="str">
            <v>GENERAL IBAÑEZ S/N°, PICA</v>
          </cell>
          <cell r="Y207">
            <v>572741338</v>
          </cell>
          <cell r="Z207">
            <v>997705643</v>
          </cell>
          <cell r="AA207" t="str">
            <v>rodrigofvb@yahoo.es</v>
          </cell>
          <cell r="AB207">
            <v>0</v>
          </cell>
          <cell r="AC207" t="str">
            <v>Ver Archivo</v>
          </cell>
          <cell r="AD207" t="str">
            <v>Ver Archivo</v>
          </cell>
          <cell r="AE207" t="str">
            <v>Ver Archivo</v>
          </cell>
          <cell r="AF207" t="str">
            <v>Ver Archivo</v>
          </cell>
          <cell r="AG207" t="str">
            <v>Ver Archivo</v>
          </cell>
        </row>
        <row r="208">
          <cell r="B208" t="str">
            <v>65.915.920-1</v>
          </cell>
          <cell r="C208" t="str">
            <v>Grabado</v>
          </cell>
          <cell r="D208" t="str">
            <v>0000-00-00 00:00:00</v>
          </cell>
          <cell r="E208">
            <v>0</v>
          </cell>
          <cell r="F208">
            <v>0</v>
          </cell>
          <cell r="G208" t="str">
            <v>centro cultural y social mujeres visionarias de iquique</v>
          </cell>
          <cell r="H208" t="str">
            <v>Iquique</v>
          </cell>
          <cell r="I208" t="str">
            <v>Iquique</v>
          </cell>
          <cell r="J208">
            <v>0</v>
          </cell>
          <cell r="K208">
            <v>0</v>
          </cell>
          <cell r="L208" t="str">
            <v>mujeresvisionariasdeiquique@gmail.com</v>
          </cell>
          <cell r="M208" t="str">
            <v>0000-00-00</v>
          </cell>
          <cell r="N208" t="str">
            <v>0000-00-00</v>
          </cell>
          <cell r="O208" t="str">
            <v>0000-00-00</v>
          </cell>
          <cell r="P208">
            <v>0</v>
          </cell>
          <cell r="Q208">
            <v>0</v>
          </cell>
          <cell r="R208">
            <v>0</v>
          </cell>
          <cell r="S208">
            <v>0</v>
          </cell>
          <cell r="T208">
            <v>0</v>
          </cell>
          <cell r="U208">
            <v>0</v>
          </cell>
          <cell r="V208">
            <v>0</v>
          </cell>
          <cell r="W208">
            <v>0</v>
          </cell>
          <cell r="X208">
            <v>0</v>
          </cell>
          <cell r="Y208">
            <v>0</v>
          </cell>
          <cell r="Z208">
            <v>0</v>
          </cell>
          <cell r="AA208">
            <v>0</v>
          </cell>
          <cell r="AB208">
            <v>0</v>
          </cell>
          <cell r="AC208">
            <v>0</v>
          </cell>
          <cell r="AD208">
            <v>0</v>
          </cell>
          <cell r="AE208">
            <v>0</v>
          </cell>
          <cell r="AF208">
            <v>0</v>
          </cell>
          <cell r="AG208">
            <v>0</v>
          </cell>
        </row>
        <row r="209">
          <cell r="B209" t="str">
            <v>65.108.089-4</v>
          </cell>
          <cell r="C209" t="str">
            <v>Grabado</v>
          </cell>
          <cell r="D209">
            <v>42478.043692129628</v>
          </cell>
          <cell r="E209">
            <v>0</v>
          </cell>
          <cell r="F209" t="str">
            <v>ASOSIACIÒN INDÌGENA NEWEN MARKA</v>
          </cell>
          <cell r="G209" t="str">
            <v>NEBRASKA 591</v>
          </cell>
          <cell r="H209" t="str">
            <v>Tamarugal</v>
          </cell>
          <cell r="I209" t="str">
            <v>Pozo Almonte</v>
          </cell>
          <cell r="J209">
            <v>0</v>
          </cell>
          <cell r="K209">
            <v>966241624</v>
          </cell>
          <cell r="L209" t="str">
            <v>NEWENMARKA@GMAIL.COM</v>
          </cell>
          <cell r="M209">
            <v>41447</v>
          </cell>
          <cell r="N209">
            <v>42543</v>
          </cell>
          <cell r="O209">
            <v>41447</v>
          </cell>
          <cell r="P209">
            <v>0</v>
          </cell>
          <cell r="Q209">
            <v>0</v>
          </cell>
          <cell r="R209">
            <v>0</v>
          </cell>
          <cell r="S209" t="str">
            <v>BANCO ESTADO DE CHILE</v>
          </cell>
          <cell r="T209" t="str">
            <v>CHEQUERA ELECTRONICA/ CUENTA VISTA</v>
          </cell>
          <cell r="U209">
            <v>0</v>
          </cell>
          <cell r="V209" t="str">
            <v>MERCEDES VILMA QUISPE RODRIGUEZ</v>
          </cell>
          <cell r="W209" t="str">
            <v>7.273.774-1</v>
          </cell>
          <cell r="X209" t="str">
            <v>NEBRASKA 591 POZO ALMONTE</v>
          </cell>
          <cell r="Y209">
            <v>0</v>
          </cell>
          <cell r="Z209">
            <v>966241624</v>
          </cell>
          <cell r="AA209" t="str">
            <v>NEWEN MARKA@GMAIL.COM</v>
          </cell>
          <cell r="AB209">
            <v>0</v>
          </cell>
          <cell r="AC209" t="str">
            <v>Ver Archivo</v>
          </cell>
          <cell r="AD209" t="str">
            <v>Ver Archivo</v>
          </cell>
          <cell r="AE209" t="str">
            <v>Ver Archivo</v>
          </cell>
          <cell r="AF209" t="str">
            <v>Ver Archivo</v>
          </cell>
          <cell r="AG209" t="str">
            <v>Ver Archivo</v>
          </cell>
        </row>
        <row r="210">
          <cell r="B210" t="str">
            <v>65.078.437-5</v>
          </cell>
          <cell r="C210" t="str">
            <v>Validada</v>
          </cell>
          <cell r="D210">
            <v>42849.382037037038</v>
          </cell>
          <cell r="E210">
            <v>0</v>
          </cell>
          <cell r="F210" t="str">
            <v>Junta de Vecinos N°20 Carampangue</v>
          </cell>
          <cell r="G210" t="str">
            <v>Barros Arana #1780</v>
          </cell>
          <cell r="H210" t="str">
            <v>Iquique</v>
          </cell>
          <cell r="I210" t="str">
            <v>Iquique</v>
          </cell>
          <cell r="J210">
            <v>0</v>
          </cell>
          <cell r="K210">
            <v>976986565</v>
          </cell>
          <cell r="L210" t="str">
            <v>juntavecinoscarampangue@gmail.com</v>
          </cell>
          <cell r="M210">
            <v>42553</v>
          </cell>
          <cell r="N210">
            <v>43648</v>
          </cell>
          <cell r="O210">
            <v>32923</v>
          </cell>
          <cell r="P210">
            <v>0</v>
          </cell>
          <cell r="Q210">
            <v>1</v>
          </cell>
          <cell r="R210" t="str">
            <v>Junta Vecinal N 20 Carampangue</v>
          </cell>
          <cell r="S210" t="str">
            <v>BANCO ESTADO DE CHILE</v>
          </cell>
          <cell r="T210" t="str">
            <v>CHEQUERA ELECTRONICA/ CUENTA VISTA</v>
          </cell>
          <cell r="U210">
            <v>0</v>
          </cell>
          <cell r="V210" t="str">
            <v>Andrés Estica Bustos</v>
          </cell>
          <cell r="W210" t="str">
            <v>5.752.901-6</v>
          </cell>
          <cell r="X210" t="str">
            <v>Céspedes y González #781</v>
          </cell>
          <cell r="Y210">
            <v>572415052</v>
          </cell>
          <cell r="Z210">
            <v>976986565</v>
          </cell>
          <cell r="AA210" t="str">
            <v>andresesticabustos@gmail.com</v>
          </cell>
          <cell r="AB210">
            <v>0</v>
          </cell>
          <cell r="AC210" t="str">
            <v>Ver Archivo</v>
          </cell>
          <cell r="AD210" t="str">
            <v>Ver Archivo</v>
          </cell>
          <cell r="AE210" t="str">
            <v>Ver Archivo</v>
          </cell>
          <cell r="AF210" t="str">
            <v>Ver Archivo</v>
          </cell>
          <cell r="AG210" t="str">
            <v>Ver Archivo</v>
          </cell>
        </row>
        <row r="211">
          <cell r="B211" t="str">
            <v>65.779.260-8</v>
          </cell>
          <cell r="C211" t="str">
            <v>Validada</v>
          </cell>
          <cell r="D211">
            <v>42818.380972222221</v>
          </cell>
          <cell r="E211">
            <v>0</v>
          </cell>
          <cell r="F211" t="str">
            <v>Iglesia Ministerio Internacional Sanidad a las Naciones</v>
          </cell>
          <cell r="G211" t="str">
            <v>Av Aeropuerto 2799 torre B depto 163</v>
          </cell>
          <cell r="H211" t="str">
            <v>Iquique</v>
          </cell>
          <cell r="I211" t="str">
            <v>Iquique</v>
          </cell>
          <cell r="J211">
            <v>0</v>
          </cell>
          <cell r="K211">
            <v>950338916</v>
          </cell>
          <cell r="L211" t="str">
            <v>imisaniquique@gmail.com</v>
          </cell>
          <cell r="M211">
            <v>42442</v>
          </cell>
          <cell r="N211">
            <v>43537</v>
          </cell>
          <cell r="O211">
            <v>38516</v>
          </cell>
          <cell r="P211">
            <v>0</v>
          </cell>
          <cell r="Q211">
            <v>64760805295</v>
          </cell>
          <cell r="R211" t="str">
            <v>Iglesia Ministerio Internacional Sanidad a las Naciones</v>
          </cell>
          <cell r="S211" t="str">
            <v>BANCO ESTADO DE CHILE</v>
          </cell>
          <cell r="T211" t="str">
            <v>CUENTA DE AHORROS</v>
          </cell>
          <cell r="U211">
            <v>0</v>
          </cell>
          <cell r="V211" t="str">
            <v>Pablo Salomon Salazar Silva</v>
          </cell>
          <cell r="W211" t="str">
            <v>13.149.439-4</v>
          </cell>
          <cell r="X211" t="str">
            <v>Av Aeropuerto 2799 Torre B -163</v>
          </cell>
          <cell r="Y211">
            <v>0</v>
          </cell>
          <cell r="Z211">
            <v>950338916</v>
          </cell>
          <cell r="AA211" t="str">
            <v>imisaniquique@gmail.com</v>
          </cell>
          <cell r="AB211">
            <v>0</v>
          </cell>
          <cell r="AC211" t="str">
            <v>Ver Archivo</v>
          </cell>
          <cell r="AD211" t="str">
            <v>Ver Archivo</v>
          </cell>
          <cell r="AE211" t="str">
            <v>Ver Archivo</v>
          </cell>
          <cell r="AF211" t="str">
            <v>Ver Archivo</v>
          </cell>
          <cell r="AG211" t="str">
            <v>Ver Archivo</v>
          </cell>
        </row>
        <row r="212">
          <cell r="B212" t="str">
            <v>65.110.696-6</v>
          </cell>
          <cell r="C212" t="str">
            <v>Grabado</v>
          </cell>
          <cell r="D212">
            <v>42741.413310185184</v>
          </cell>
          <cell r="E212">
            <v>0</v>
          </cell>
          <cell r="F212" t="str">
            <v>CLUB DEPORTIVO ESCOLAR LICEO HUARA</v>
          </cell>
          <cell r="G212" t="str">
            <v>AV ARTURO PRAT S/N</v>
          </cell>
          <cell r="H212" t="str">
            <v>Tamarugal</v>
          </cell>
          <cell r="I212" t="str">
            <v>Huara</v>
          </cell>
          <cell r="J212">
            <v>0</v>
          </cell>
          <cell r="K212">
            <v>92990178</v>
          </cell>
          <cell r="L212" t="str">
            <v>c.d.e.liceohuara@gmail.com</v>
          </cell>
          <cell r="M212">
            <v>42243</v>
          </cell>
          <cell r="N212">
            <v>43704</v>
          </cell>
          <cell r="O212">
            <v>38250</v>
          </cell>
          <cell r="P212">
            <v>0</v>
          </cell>
          <cell r="Q212">
            <v>0</v>
          </cell>
          <cell r="R212">
            <v>0</v>
          </cell>
          <cell r="S212" t="str">
            <v>BANCO ESTADO DE CHILE</v>
          </cell>
          <cell r="T212" t="str">
            <v>CHEQUERA ELECTRONICA/ CUENTA VISTA</v>
          </cell>
          <cell r="U212">
            <v>0</v>
          </cell>
          <cell r="V212" t="str">
            <v>BELFOR ALONZO CAUTIN</v>
          </cell>
          <cell r="W212" t="str">
            <v>8.745.848-2</v>
          </cell>
          <cell r="X212" t="str">
            <v>BALMACEDA CASA 2</v>
          </cell>
          <cell r="Y212">
            <v>0</v>
          </cell>
          <cell r="Z212">
            <v>92990178</v>
          </cell>
          <cell r="AA212" t="str">
            <v>baloca51@gmail.com</v>
          </cell>
          <cell r="AB212">
            <v>0</v>
          </cell>
          <cell r="AC212" t="str">
            <v>Ver Archivo</v>
          </cell>
          <cell r="AD212" t="str">
            <v>Ver Archivo</v>
          </cell>
          <cell r="AE212" t="str">
            <v>Ver Archivo</v>
          </cell>
          <cell r="AF212" t="str">
            <v>Ver Archivo</v>
          </cell>
          <cell r="AG212" t="str">
            <v>Ver Archivo</v>
          </cell>
        </row>
        <row r="213">
          <cell r="B213" t="str">
            <v>65.727.080-6</v>
          </cell>
          <cell r="C213" t="str">
            <v>Validada</v>
          </cell>
          <cell r="D213">
            <v>42816.716481481482</v>
          </cell>
          <cell r="E213">
            <v>0</v>
          </cell>
          <cell r="F213" t="str">
            <v>junta de vecinos san pedro Chanavayita</v>
          </cell>
          <cell r="G213" t="str">
            <v>calle San Andres, Manzana E Sitio N°10</v>
          </cell>
          <cell r="H213" t="str">
            <v>Iquique</v>
          </cell>
          <cell r="I213" t="str">
            <v>Iquique</v>
          </cell>
          <cell r="J213">
            <v>0</v>
          </cell>
          <cell r="K213">
            <v>976680087</v>
          </cell>
          <cell r="L213" t="str">
            <v>vecinalchanavayita@hotmail.cl</v>
          </cell>
          <cell r="M213">
            <v>42106</v>
          </cell>
          <cell r="N213">
            <v>43202</v>
          </cell>
          <cell r="O213">
            <v>34296</v>
          </cell>
          <cell r="P213">
            <v>0</v>
          </cell>
          <cell r="Q213">
            <v>1260310735</v>
          </cell>
          <cell r="R213" t="str">
            <v>junta de vecinos san pedro chanavayita</v>
          </cell>
          <cell r="S213" t="str">
            <v>BANCO ESTADO DE CHILE</v>
          </cell>
          <cell r="T213" t="str">
            <v>CUENTA DE AHORROS</v>
          </cell>
          <cell r="U213">
            <v>0</v>
          </cell>
          <cell r="V213" t="str">
            <v>marcos jesus gonzalez morales</v>
          </cell>
          <cell r="W213" t="str">
            <v>4.544.381-7</v>
          </cell>
          <cell r="X213" t="str">
            <v>estrella de mar manzana N°3, sitio N°1, chanavayita</v>
          </cell>
          <cell r="Y213">
            <v>0</v>
          </cell>
          <cell r="Z213">
            <v>976680087</v>
          </cell>
          <cell r="AA213" t="str">
            <v>vecinalchanavayita@hotmail.cl</v>
          </cell>
          <cell r="AB213">
            <v>0</v>
          </cell>
          <cell r="AC213" t="str">
            <v>Ver Archivo</v>
          </cell>
          <cell r="AD213">
            <v>0</v>
          </cell>
          <cell r="AE213" t="str">
            <v>Ver Archivo</v>
          </cell>
          <cell r="AF213" t="str">
            <v>Ver Archivo</v>
          </cell>
          <cell r="AG213" t="str">
            <v>Ver Archivo</v>
          </cell>
        </row>
        <row r="214">
          <cell r="B214" t="str">
            <v>65.727.080-6</v>
          </cell>
          <cell r="C214" t="str">
            <v>Validada</v>
          </cell>
          <cell r="D214">
            <v>42816.716481481482</v>
          </cell>
          <cell r="E214">
            <v>0</v>
          </cell>
          <cell r="F214" t="str">
            <v>junta de vecinos san pedro Chanavayita</v>
          </cell>
          <cell r="G214" t="str">
            <v>calle San Andres, Manzana E Sitio N°10</v>
          </cell>
          <cell r="H214" t="str">
            <v>Iquique</v>
          </cell>
          <cell r="I214" t="str">
            <v>Iquique</v>
          </cell>
          <cell r="J214">
            <v>0</v>
          </cell>
          <cell r="K214">
            <v>976680087</v>
          </cell>
          <cell r="L214" t="str">
            <v>vecinalchanavayita@hotmail.cl</v>
          </cell>
          <cell r="M214">
            <v>42106</v>
          </cell>
          <cell r="N214">
            <v>43202</v>
          </cell>
          <cell r="O214">
            <v>34296</v>
          </cell>
          <cell r="P214">
            <v>0</v>
          </cell>
          <cell r="Q214">
            <v>1260310735</v>
          </cell>
          <cell r="R214" t="str">
            <v>junta de vecinos san pedro chanavayita</v>
          </cell>
          <cell r="S214" t="str">
            <v>BANCO ESTADO DE CHILE</v>
          </cell>
          <cell r="T214" t="str">
            <v>CUENTA DE AHORROS</v>
          </cell>
          <cell r="U214">
            <v>0</v>
          </cell>
          <cell r="V214" t="str">
            <v>marcos jesus gonzalez morales</v>
          </cell>
          <cell r="W214" t="str">
            <v>4.544.381-7</v>
          </cell>
          <cell r="X214" t="str">
            <v>estrella de mar manzana N°3, sitio N°1, chanavayita</v>
          </cell>
          <cell r="Y214">
            <v>0</v>
          </cell>
          <cell r="Z214">
            <v>976680087</v>
          </cell>
          <cell r="AA214" t="str">
            <v>vecinalchanavayita@hotmail.cl</v>
          </cell>
          <cell r="AB214">
            <v>0</v>
          </cell>
          <cell r="AC214" t="str">
            <v>Ver Archivo</v>
          </cell>
          <cell r="AD214">
            <v>0</v>
          </cell>
          <cell r="AE214" t="str">
            <v>Ver Archivo</v>
          </cell>
          <cell r="AF214" t="str">
            <v>Ver Archivo</v>
          </cell>
          <cell r="AG214" t="str">
            <v>Ver Archivo</v>
          </cell>
        </row>
        <row r="215">
          <cell r="B215" t="str">
            <v>65.829.780-5</v>
          </cell>
          <cell r="C215" t="str">
            <v>Validada</v>
          </cell>
          <cell r="D215">
            <v>42849.383194444446</v>
          </cell>
          <cell r="E215">
            <v>0</v>
          </cell>
          <cell r="F215" t="str">
            <v>CONSEJO DE DESARROLLO CENTRO DE SALUD SECTOR SUR</v>
          </cell>
          <cell r="G215" t="str">
            <v>PLAYA EL ÁGUILA S/N POBLACION DUNAS III</v>
          </cell>
          <cell r="H215" t="str">
            <v>Iquique</v>
          </cell>
          <cell r="I215" t="str">
            <v>Iquique</v>
          </cell>
          <cell r="J215">
            <v>572573646</v>
          </cell>
          <cell r="K215">
            <v>994257921</v>
          </cell>
          <cell r="L215" t="str">
            <v>cdlsur2015@gmail.com</v>
          </cell>
          <cell r="M215">
            <v>41971</v>
          </cell>
          <cell r="N215">
            <v>43067</v>
          </cell>
          <cell r="O215">
            <v>37519</v>
          </cell>
          <cell r="P215">
            <v>0</v>
          </cell>
          <cell r="Q215">
            <v>1260395773</v>
          </cell>
          <cell r="R215" t="str">
            <v>CONSEJO DE DESARROLLO CENTRO DE SALUD SECTOR SUR</v>
          </cell>
          <cell r="S215" t="str">
            <v>BANCO ESTADO DE CHILE</v>
          </cell>
          <cell r="T215" t="str">
            <v>CUENTA DE AHORROS</v>
          </cell>
          <cell r="U215">
            <v>0</v>
          </cell>
          <cell r="V215" t="str">
            <v>CECILIA DEL CARMEN PÉREZ RAMIREZ</v>
          </cell>
          <cell r="W215" t="str">
            <v>6.663.979-7</v>
          </cell>
          <cell r="X215" t="str">
            <v>LOS CHUNCHOS 3206-A</v>
          </cell>
          <cell r="Y215">
            <v>572440610</v>
          </cell>
          <cell r="Z215">
            <v>994257921</v>
          </cell>
          <cell r="AA215" t="str">
            <v>chechi_jeep@hotmail.com</v>
          </cell>
          <cell r="AB215">
            <v>0</v>
          </cell>
          <cell r="AC215" t="str">
            <v>Ver Archivo</v>
          </cell>
          <cell r="AD215" t="str">
            <v>Ver Archivo</v>
          </cell>
          <cell r="AE215" t="str">
            <v>Ver Archivo</v>
          </cell>
          <cell r="AF215" t="str">
            <v>Ver Archivo</v>
          </cell>
          <cell r="AG215" t="str">
            <v>Ver Archivo</v>
          </cell>
        </row>
        <row r="216">
          <cell r="B216" t="str">
            <v>75.957.360-9</v>
          </cell>
          <cell r="C216" t="str">
            <v>Validada</v>
          </cell>
          <cell r="D216">
            <v>42857.408275462964</v>
          </cell>
          <cell r="E216">
            <v>0</v>
          </cell>
          <cell r="F216" t="str">
            <v>AGRUPACION DE CIEGOS DOMINGO OYANEDEL VARAS</v>
          </cell>
          <cell r="G216" t="str">
            <v>THOMPSON 114</v>
          </cell>
          <cell r="H216" t="str">
            <v>Iquique</v>
          </cell>
          <cell r="I216" t="str">
            <v>Iquique</v>
          </cell>
          <cell r="J216">
            <v>0</v>
          </cell>
          <cell r="K216">
            <v>994655310</v>
          </cell>
          <cell r="L216" t="str">
            <v>ayleencas@gmail.com</v>
          </cell>
          <cell r="M216">
            <v>42241</v>
          </cell>
          <cell r="N216">
            <v>43337</v>
          </cell>
          <cell r="O216">
            <v>36795</v>
          </cell>
          <cell r="P216">
            <v>0</v>
          </cell>
          <cell r="Q216">
            <v>1365814844</v>
          </cell>
          <cell r="R216" t="str">
            <v>agrupacion de ciegos domingo oyanedel varas</v>
          </cell>
          <cell r="S216" t="str">
            <v>BANCO ESTADO DE CHILE</v>
          </cell>
          <cell r="T216" t="str">
            <v>CUENTA DE AHORROS</v>
          </cell>
          <cell r="U216">
            <v>0</v>
          </cell>
          <cell r="V216" t="str">
            <v>carlos arturo ulloa gonzalez</v>
          </cell>
          <cell r="W216" t="str">
            <v>9.077.940-0</v>
          </cell>
          <cell r="X216" t="str">
            <v>PASAJE 2 # 3753</v>
          </cell>
          <cell r="Y216">
            <v>0</v>
          </cell>
          <cell r="Z216">
            <v>94655310</v>
          </cell>
          <cell r="AA216" t="str">
            <v>ayleencas@gmail.com</v>
          </cell>
          <cell r="AB216">
            <v>0</v>
          </cell>
          <cell r="AC216" t="str">
            <v>Ver Archivo</v>
          </cell>
          <cell r="AD216" t="str">
            <v>Ver Archivo</v>
          </cell>
          <cell r="AE216" t="str">
            <v>Ver Archivo</v>
          </cell>
          <cell r="AF216" t="str">
            <v>Ver Archivo</v>
          </cell>
          <cell r="AG216" t="str">
            <v>Ver Archivo</v>
          </cell>
        </row>
        <row r="217">
          <cell r="B217" t="str">
            <v>65.624.150-0</v>
          </cell>
          <cell r="C217" t="str">
            <v>Validada</v>
          </cell>
          <cell r="D217">
            <v>42803.46334490741</v>
          </cell>
          <cell r="E217">
            <v>0</v>
          </cell>
          <cell r="F217" t="str">
            <v>JUNTA DE VECINOS SAN MARCOS</v>
          </cell>
          <cell r="G217" t="str">
            <v>JUNTA DE VECINOS SAN MARCOS</v>
          </cell>
          <cell r="H217" t="str">
            <v>Iquique</v>
          </cell>
          <cell r="I217" t="str">
            <v>Iquique</v>
          </cell>
          <cell r="J217">
            <v>0</v>
          </cell>
          <cell r="K217">
            <v>976210999</v>
          </cell>
          <cell r="L217" t="str">
            <v>JJVVCALETASANMARCOS@GMAIL.COM</v>
          </cell>
          <cell r="M217">
            <v>42350</v>
          </cell>
          <cell r="N217">
            <v>43446</v>
          </cell>
          <cell r="O217">
            <v>36278</v>
          </cell>
          <cell r="P217">
            <v>0</v>
          </cell>
          <cell r="Q217">
            <v>1365779186</v>
          </cell>
          <cell r="R217" t="str">
            <v>Junta de Vecinos San Marcos</v>
          </cell>
          <cell r="S217" t="str">
            <v>BANCO ESTADO DE CHILE</v>
          </cell>
          <cell r="T217" t="str">
            <v>CHEQUERA ELECTRONICA/ CUENTA VISTA</v>
          </cell>
          <cell r="U217">
            <v>0</v>
          </cell>
          <cell r="V217" t="str">
            <v>YENNY HERNANDEZ AHUMADA</v>
          </cell>
          <cell r="W217" t="str">
            <v>12.502.474-2</v>
          </cell>
          <cell r="X217" t="str">
            <v>CALETA SAN MARCOS S/N</v>
          </cell>
          <cell r="Y217">
            <v>0</v>
          </cell>
          <cell r="Z217">
            <v>976210999</v>
          </cell>
          <cell r="AA217" t="str">
            <v>YENNY.HERNANDEZ73@GMAIL.COM</v>
          </cell>
          <cell r="AB217">
            <v>0</v>
          </cell>
          <cell r="AC217" t="str">
            <v>Ver Archivo</v>
          </cell>
          <cell r="AD217" t="str">
            <v>Ver Archivo</v>
          </cell>
          <cell r="AE217" t="str">
            <v>Ver Archivo</v>
          </cell>
          <cell r="AF217" t="str">
            <v>Ver Archivo</v>
          </cell>
          <cell r="AG217" t="str">
            <v>Ver Archivo</v>
          </cell>
        </row>
        <row r="218">
          <cell r="B218" t="str">
            <v>65.256.710-K</v>
          </cell>
          <cell r="C218" t="str">
            <v>Validada</v>
          </cell>
          <cell r="D218">
            <v>42787.69390046296</v>
          </cell>
          <cell r="E218">
            <v>0</v>
          </cell>
          <cell r="F218" t="str">
            <v>ASOCIACION DE FUNCIONARIOS NACIONAL DEL SENAME</v>
          </cell>
          <cell r="G218" t="str">
            <v>SOTOMAYOR 726</v>
          </cell>
          <cell r="H218" t="str">
            <v>Iquique</v>
          </cell>
          <cell r="I218" t="str">
            <v>Iquique</v>
          </cell>
          <cell r="J218">
            <v>572371736</v>
          </cell>
          <cell r="K218">
            <v>942788476</v>
          </cell>
          <cell r="L218" t="str">
            <v>JCVILCHES</v>
          </cell>
          <cell r="M218">
            <v>42584</v>
          </cell>
          <cell r="N218">
            <v>43314</v>
          </cell>
          <cell r="O218">
            <v>42584</v>
          </cell>
          <cell r="P218">
            <v>0</v>
          </cell>
          <cell r="Q218">
            <v>24500001999</v>
          </cell>
          <cell r="R218" t="str">
            <v>ASOCIACION DE FUNCIONARIOS ANFUR</v>
          </cell>
          <cell r="S218" t="str">
            <v>BANCO ESTADO DE CHILE</v>
          </cell>
          <cell r="T218" t="str">
            <v>CUENTA CORRIENTE</v>
          </cell>
          <cell r="U218">
            <v>0</v>
          </cell>
          <cell r="V218" t="str">
            <v>LUIS ALBERTO CORTEZ BOSCH</v>
          </cell>
          <cell r="W218" t="str">
            <v>7.524.571-8</v>
          </cell>
          <cell r="X218" t="str">
            <v>ALCALDE BARRIOS 289, PLAYA ANCHA, VALPARAISO</v>
          </cell>
          <cell r="Y218">
            <v>5632228109</v>
          </cell>
          <cell r="Z218">
            <v>966913184</v>
          </cell>
          <cell r="AA218" t="str">
            <v>JCVILCHES@SENAME.CL</v>
          </cell>
          <cell r="AB218">
            <v>0</v>
          </cell>
          <cell r="AC218" t="str">
            <v>Ver Archivo</v>
          </cell>
          <cell r="AD218" t="str">
            <v>Ver Archivo</v>
          </cell>
          <cell r="AE218" t="str">
            <v>Ver Archivo</v>
          </cell>
          <cell r="AF218" t="str">
            <v>Ver Archivo</v>
          </cell>
          <cell r="AG218" t="str">
            <v>Ver Archivo</v>
          </cell>
        </row>
        <row r="219">
          <cell r="B219" t="str">
            <v>65.044.029-3</v>
          </cell>
          <cell r="C219" t="str">
            <v>Grabado</v>
          </cell>
          <cell r="D219">
            <v>42741.413877314815</v>
          </cell>
          <cell r="E219">
            <v>0</v>
          </cell>
          <cell r="F219" t="str">
            <v>ASOCIACION INDIGENA AYMARAS DE CALETA CHANAVAYA</v>
          </cell>
          <cell r="G219" t="str">
            <v>NICOLAS FISTONIC S/N</v>
          </cell>
          <cell r="H219" t="str">
            <v>Iquique</v>
          </cell>
          <cell r="I219" t="str">
            <v>Iquique</v>
          </cell>
          <cell r="J219">
            <v>0</v>
          </cell>
          <cell r="K219">
            <v>973809020</v>
          </cell>
          <cell r="L219" t="str">
            <v>asociacion.aymara.chanavaya@gmail.com</v>
          </cell>
          <cell r="M219">
            <v>42308</v>
          </cell>
          <cell r="N219">
            <v>43054</v>
          </cell>
          <cell r="O219">
            <v>40751</v>
          </cell>
          <cell r="P219">
            <v>0</v>
          </cell>
          <cell r="Q219">
            <v>1870514278</v>
          </cell>
          <cell r="R219" t="str">
            <v>ASOCIACION INDIGENA AYMARAS DE CALETA CHANAVAYA</v>
          </cell>
          <cell r="S219" t="str">
            <v>BANCO ESTADO DE CHILE</v>
          </cell>
          <cell r="T219" t="str">
            <v>CHEQUERA ELECTRONICA/ CUENTA VISTA</v>
          </cell>
          <cell r="U219">
            <v>0</v>
          </cell>
          <cell r="V219" t="str">
            <v>JUAN LUIS HERRERA REYES</v>
          </cell>
          <cell r="W219" t="str">
            <v>11.816.814-3</v>
          </cell>
          <cell r="X219" t="str">
            <v>NICOLAS FISTONIC S/N</v>
          </cell>
          <cell r="Y219">
            <v>0</v>
          </cell>
          <cell r="Z219">
            <v>942674138</v>
          </cell>
          <cell r="AA219" t="str">
            <v>juanherrera0871@hotmail.com</v>
          </cell>
          <cell r="AB219">
            <v>0</v>
          </cell>
          <cell r="AC219" t="str">
            <v>Ver Archivo</v>
          </cell>
          <cell r="AD219" t="str">
            <v>Ver Archivo</v>
          </cell>
          <cell r="AE219" t="str">
            <v>Ver Archivo</v>
          </cell>
          <cell r="AF219" t="str">
            <v>Ver Archivo</v>
          </cell>
          <cell r="AG219" t="str">
            <v>Ver Archivo</v>
          </cell>
        </row>
        <row r="220">
          <cell r="B220" t="str">
            <v>65.041.318-0</v>
          </cell>
          <cell r="C220" t="str">
            <v>Validada</v>
          </cell>
          <cell r="D220">
            <v>42849.387395833335</v>
          </cell>
          <cell r="E220">
            <v>0</v>
          </cell>
          <cell r="F220" t="str">
            <v>Fundación Grandes Valores</v>
          </cell>
          <cell r="G220" t="str">
            <v>Serrano 145, oficina 806</v>
          </cell>
          <cell r="H220" t="str">
            <v>Iquique</v>
          </cell>
          <cell r="I220" t="str">
            <v>Iquique</v>
          </cell>
          <cell r="J220">
            <v>0</v>
          </cell>
          <cell r="K220">
            <v>976820636</v>
          </cell>
          <cell r="L220" t="str">
            <v>andres.carmona@futbolmas.org</v>
          </cell>
          <cell r="M220">
            <v>42557</v>
          </cell>
          <cell r="N220">
            <v>43302</v>
          </cell>
          <cell r="O220">
            <v>40690</v>
          </cell>
          <cell r="P220">
            <v>0</v>
          </cell>
          <cell r="Q220">
            <v>149275601</v>
          </cell>
          <cell r="R220" t="str">
            <v>Fundación Grandes Valores</v>
          </cell>
          <cell r="S220" t="str">
            <v>BANCO SECURITY</v>
          </cell>
          <cell r="T220" t="str">
            <v>CUENTA CORRIENTE</v>
          </cell>
          <cell r="U220">
            <v>0</v>
          </cell>
          <cell r="V220" t="str">
            <v>ALVARO BADILLA BUDINICH</v>
          </cell>
          <cell r="W220" t="str">
            <v>16.211.640-1</v>
          </cell>
          <cell r="X220" t="str">
            <v>SERRANO 145 OFICINA 806</v>
          </cell>
          <cell r="Y220">
            <v>0</v>
          </cell>
          <cell r="Z220">
            <v>977499725</v>
          </cell>
          <cell r="AA220" t="str">
            <v>alejandra.fernandez@futbolmas.org</v>
          </cell>
          <cell r="AB220">
            <v>0</v>
          </cell>
          <cell r="AC220" t="str">
            <v>Ver Archivo</v>
          </cell>
          <cell r="AD220" t="str">
            <v>Ver Archivo</v>
          </cell>
          <cell r="AE220" t="str">
            <v>Ver Archivo</v>
          </cell>
          <cell r="AF220" t="str">
            <v>Ver Archivo</v>
          </cell>
          <cell r="AG220" t="str">
            <v>Ver Archivo</v>
          </cell>
        </row>
        <row r="221">
          <cell r="B221" t="str">
            <v>65.044.029-3</v>
          </cell>
          <cell r="C221" t="str">
            <v>Grabado</v>
          </cell>
          <cell r="D221">
            <v>42741.413877314815</v>
          </cell>
          <cell r="E221">
            <v>0</v>
          </cell>
          <cell r="F221" t="str">
            <v>ASOCIACION INDIGENA AYMARAS DE CALETA CHANAVAYA</v>
          </cell>
          <cell r="G221" t="str">
            <v>NICOLAS FISTONIC S/N</v>
          </cell>
          <cell r="H221" t="str">
            <v>Iquique</v>
          </cell>
          <cell r="I221" t="str">
            <v>Iquique</v>
          </cell>
          <cell r="J221">
            <v>0</v>
          </cell>
          <cell r="K221">
            <v>973809020</v>
          </cell>
          <cell r="L221" t="str">
            <v>asociacion.aymara.chanavaya@gmail.com</v>
          </cell>
          <cell r="M221">
            <v>42308</v>
          </cell>
          <cell r="N221">
            <v>43054</v>
          </cell>
          <cell r="O221">
            <v>40751</v>
          </cell>
          <cell r="P221">
            <v>0</v>
          </cell>
          <cell r="Q221">
            <v>1870514278</v>
          </cell>
          <cell r="R221" t="str">
            <v>ASOCIACION INDIGENA AYMARAS DE CALETA CHANAVAYA</v>
          </cell>
          <cell r="S221" t="str">
            <v>BANCO ESTADO DE CHILE</v>
          </cell>
          <cell r="T221" t="str">
            <v>CHEQUERA ELECTRONICA/ CUENTA VISTA</v>
          </cell>
          <cell r="U221">
            <v>0</v>
          </cell>
          <cell r="V221" t="str">
            <v>JUAN LUIS HERRERA REYES</v>
          </cell>
          <cell r="W221" t="str">
            <v>11.816.814-3</v>
          </cell>
          <cell r="X221" t="str">
            <v>NICOLAS FISTONIC S/N</v>
          </cell>
          <cell r="Y221">
            <v>0</v>
          </cell>
          <cell r="Z221">
            <v>942674138</v>
          </cell>
          <cell r="AA221" t="str">
            <v>juanherrera0871@hotmail.com</v>
          </cell>
          <cell r="AB221">
            <v>0</v>
          </cell>
          <cell r="AC221" t="str">
            <v>Ver Archivo</v>
          </cell>
          <cell r="AD221" t="str">
            <v>Ver Archivo</v>
          </cell>
          <cell r="AE221" t="str">
            <v>Ver Archivo</v>
          </cell>
          <cell r="AF221" t="str">
            <v>Ver Archivo</v>
          </cell>
          <cell r="AG221" t="str">
            <v>Ver Archivo</v>
          </cell>
        </row>
        <row r="222">
          <cell r="B222" t="str">
            <v>65.480.580-6</v>
          </cell>
          <cell r="C222" t="str">
            <v>Grabado</v>
          </cell>
          <cell r="D222">
            <v>42741.414849537039</v>
          </cell>
          <cell r="E222">
            <v>0</v>
          </cell>
          <cell r="F222" t="str">
            <v>Junta de Vecinos Manuel Castro Ramos N 30</v>
          </cell>
          <cell r="G222" t="str">
            <v>Santa Rosa 3058</v>
          </cell>
          <cell r="H222" t="str">
            <v>Iquique</v>
          </cell>
          <cell r="I222" t="str">
            <v>Iquique</v>
          </cell>
          <cell r="J222">
            <v>572450630</v>
          </cell>
          <cell r="K222">
            <v>991948447</v>
          </cell>
          <cell r="L222" t="str">
            <v>juntavecinal30@hotmail.com</v>
          </cell>
          <cell r="M222">
            <v>41728</v>
          </cell>
          <cell r="N222">
            <v>42824</v>
          </cell>
          <cell r="O222">
            <v>30200</v>
          </cell>
          <cell r="P222">
            <v>0</v>
          </cell>
          <cell r="Q222">
            <v>1260382205</v>
          </cell>
          <cell r="R222" t="str">
            <v>Junta de Vecinos Manuel Castro Ramos N 30</v>
          </cell>
          <cell r="S222" t="str">
            <v>BANCO ESTADO DE CHILE</v>
          </cell>
          <cell r="T222" t="str">
            <v>CUENTA DE AHORROS</v>
          </cell>
          <cell r="U222">
            <v>0</v>
          </cell>
          <cell r="V222" t="str">
            <v>Ester Mancilla Varas</v>
          </cell>
          <cell r="W222" t="str">
            <v>5.063.568-6</v>
          </cell>
          <cell r="X222" t="str">
            <v>Alberto Genari 2291</v>
          </cell>
          <cell r="Y222">
            <v>5722450630</v>
          </cell>
          <cell r="Z222">
            <v>991948447</v>
          </cell>
          <cell r="AA222" t="str">
            <v>juntavecinal30@hotmail.com</v>
          </cell>
          <cell r="AB222">
            <v>0</v>
          </cell>
          <cell r="AC222" t="str">
            <v>Ver Archivo</v>
          </cell>
          <cell r="AD222" t="str">
            <v>Ver Archivo</v>
          </cell>
          <cell r="AE222" t="str">
            <v>Ver Archivo</v>
          </cell>
          <cell r="AF222" t="str">
            <v>Ver Archivo</v>
          </cell>
          <cell r="AG222" t="str">
            <v>Ver Archivo</v>
          </cell>
        </row>
        <row r="223">
          <cell r="B223" t="str">
            <v>65.775.050-6</v>
          </cell>
          <cell r="C223" t="str">
            <v>Validada</v>
          </cell>
          <cell r="D223">
            <v>42853.691863425927</v>
          </cell>
          <cell r="E223">
            <v>0</v>
          </cell>
          <cell r="F223" t="str">
            <v>CLUB DE MOTOCROSS GACOP</v>
          </cell>
          <cell r="G223" t="str">
            <v>Arturo Fernandez 837</v>
          </cell>
          <cell r="H223" t="str">
            <v>Iquique</v>
          </cell>
          <cell r="I223" t="str">
            <v>Iquique</v>
          </cell>
          <cell r="J223">
            <v>572411488</v>
          </cell>
          <cell r="K223">
            <v>95470381</v>
          </cell>
          <cell r="L223" t="str">
            <v>gacopmotocross@gmail.com</v>
          </cell>
          <cell r="M223">
            <v>42649</v>
          </cell>
          <cell r="N223">
            <v>43379</v>
          </cell>
          <cell r="O223">
            <v>39153</v>
          </cell>
          <cell r="P223">
            <v>0</v>
          </cell>
          <cell r="Q223">
            <v>1260375845</v>
          </cell>
          <cell r="R223" t="str">
            <v>CLUB DE MOTOCROSS GACOP</v>
          </cell>
          <cell r="S223" t="str">
            <v>BANCO ESTADO DE CHILE</v>
          </cell>
          <cell r="T223" t="str">
            <v>CUENTA DE AHORROS</v>
          </cell>
          <cell r="U223">
            <v>0</v>
          </cell>
          <cell r="V223" t="str">
            <v>ROBERTO SALVADOR PEREZ ROJAS</v>
          </cell>
          <cell r="W223" t="str">
            <v>14.498.820-5</v>
          </cell>
          <cell r="X223" t="str">
            <v>SANTA TERESA 4071</v>
          </cell>
          <cell r="Y223">
            <v>0</v>
          </cell>
          <cell r="Z223">
            <v>95470381</v>
          </cell>
          <cell r="AA223" t="str">
            <v>gacopmotocross@gmail.com</v>
          </cell>
          <cell r="AB223">
            <v>0</v>
          </cell>
          <cell r="AC223" t="str">
            <v>Ver Archivo</v>
          </cell>
          <cell r="AD223" t="str">
            <v>Ver Archivo</v>
          </cell>
          <cell r="AE223" t="str">
            <v>Ver Archivo</v>
          </cell>
          <cell r="AF223">
            <v>0</v>
          </cell>
          <cell r="AG223">
            <v>0</v>
          </cell>
        </row>
        <row r="224">
          <cell r="B224" t="str">
            <v>65.086.444-1</v>
          </cell>
          <cell r="C224" t="str">
            <v>Grabado</v>
          </cell>
          <cell r="D224">
            <v>42460.799814814818</v>
          </cell>
          <cell r="E224">
            <v>0</v>
          </cell>
          <cell r="F224" t="str">
            <v>Fundación Vrinda</v>
          </cell>
          <cell r="G224" t="str">
            <v>18 de septiembre 2318</v>
          </cell>
          <cell r="H224" t="str">
            <v>Iquique</v>
          </cell>
          <cell r="I224" t="str">
            <v>Iquique</v>
          </cell>
          <cell r="J224">
            <v>0</v>
          </cell>
          <cell r="K224">
            <v>52498530</v>
          </cell>
          <cell r="L224" t="str">
            <v>vrindafundacion@gmail.com</v>
          </cell>
          <cell r="M224" t="str">
            <v>0000-00-00</v>
          </cell>
          <cell r="N224" t="str">
            <v>0000-00-00</v>
          </cell>
          <cell r="O224" t="str">
            <v>0000-00-00</v>
          </cell>
          <cell r="P224">
            <v>0</v>
          </cell>
          <cell r="Q224">
            <v>0</v>
          </cell>
          <cell r="R224" t="str">
            <v>Fundación Vrinda</v>
          </cell>
          <cell r="S224" t="str">
            <v>BANCO ESTADO DE CHILE</v>
          </cell>
          <cell r="T224" t="str">
            <v>CHEQUERA ELECTRONICA/ CUENTA VISTA</v>
          </cell>
          <cell r="U224">
            <v>0</v>
          </cell>
          <cell r="V224">
            <v>0</v>
          </cell>
          <cell r="W224">
            <v>0</v>
          </cell>
          <cell r="X224">
            <v>0</v>
          </cell>
          <cell r="Y224">
            <v>0</v>
          </cell>
          <cell r="Z224">
            <v>0</v>
          </cell>
          <cell r="AA224">
            <v>0</v>
          </cell>
          <cell r="AB224">
            <v>0</v>
          </cell>
          <cell r="AC224" t="str">
            <v>Ver Archivo</v>
          </cell>
          <cell r="AD224" t="str">
            <v>Ver Archivo</v>
          </cell>
          <cell r="AE224" t="str">
            <v>Ver Archivo</v>
          </cell>
          <cell r="AF224" t="str">
            <v>Ver Archivo</v>
          </cell>
          <cell r="AG224">
            <v>0</v>
          </cell>
        </row>
        <row r="225">
          <cell r="B225" t="str">
            <v>65.086.444-1</v>
          </cell>
          <cell r="C225" t="str">
            <v>Grabado</v>
          </cell>
          <cell r="D225">
            <v>42460.799814814818</v>
          </cell>
          <cell r="E225">
            <v>0</v>
          </cell>
          <cell r="F225" t="str">
            <v>Fundación Vrinda</v>
          </cell>
          <cell r="G225" t="str">
            <v>18 de septiembre 2318</v>
          </cell>
          <cell r="H225" t="str">
            <v>Iquique</v>
          </cell>
          <cell r="I225" t="str">
            <v>Iquique</v>
          </cell>
          <cell r="J225">
            <v>0</v>
          </cell>
          <cell r="K225">
            <v>52498530</v>
          </cell>
          <cell r="L225" t="str">
            <v>vrindafundacion@gmail.com</v>
          </cell>
          <cell r="M225" t="str">
            <v>0000-00-00</v>
          </cell>
          <cell r="N225" t="str">
            <v>0000-00-00</v>
          </cell>
          <cell r="O225" t="str">
            <v>0000-00-00</v>
          </cell>
          <cell r="P225">
            <v>0</v>
          </cell>
          <cell r="Q225">
            <v>0</v>
          </cell>
          <cell r="R225" t="str">
            <v>Fundación Vrinda</v>
          </cell>
          <cell r="S225" t="str">
            <v>BANCO ESTADO DE CHILE</v>
          </cell>
          <cell r="T225" t="str">
            <v>CHEQUERA ELECTRONICA/ CUENTA VISTA</v>
          </cell>
          <cell r="U225">
            <v>0</v>
          </cell>
          <cell r="V225">
            <v>0</v>
          </cell>
          <cell r="W225">
            <v>0</v>
          </cell>
          <cell r="X225">
            <v>0</v>
          </cell>
          <cell r="Y225">
            <v>0</v>
          </cell>
          <cell r="Z225">
            <v>0</v>
          </cell>
          <cell r="AA225">
            <v>0</v>
          </cell>
          <cell r="AB225">
            <v>0</v>
          </cell>
          <cell r="AC225" t="str">
            <v>Ver Archivo</v>
          </cell>
          <cell r="AD225" t="str">
            <v>Ver Archivo</v>
          </cell>
          <cell r="AE225" t="str">
            <v>Ver Archivo</v>
          </cell>
          <cell r="AF225" t="str">
            <v>Ver Archivo</v>
          </cell>
          <cell r="AG225">
            <v>0</v>
          </cell>
        </row>
        <row r="226">
          <cell r="B226" t="str">
            <v>65.049.856-9</v>
          </cell>
          <cell r="C226" t="str">
            <v>Validada</v>
          </cell>
          <cell r="D226">
            <v>42810.631180555552</v>
          </cell>
          <cell r="E226">
            <v>0</v>
          </cell>
          <cell r="F226" t="str">
            <v>Junta de vecinos mujeres del futuro</v>
          </cell>
          <cell r="G226" t="str">
            <v>Hortencia Bussi s/n</v>
          </cell>
          <cell r="H226" t="str">
            <v>Iquique</v>
          </cell>
          <cell r="I226" t="str">
            <v>Alto Hospicio</v>
          </cell>
          <cell r="J226">
            <v>0</v>
          </cell>
          <cell r="K226">
            <v>942833506</v>
          </cell>
          <cell r="L226" t="str">
            <v>jvmujeresdelfuturo@gmail.com</v>
          </cell>
          <cell r="M226">
            <v>42014</v>
          </cell>
          <cell r="N226">
            <v>43110</v>
          </cell>
          <cell r="O226">
            <v>40534</v>
          </cell>
          <cell r="P226">
            <v>0</v>
          </cell>
          <cell r="Q226">
            <v>1366171807</v>
          </cell>
          <cell r="R226" t="str">
            <v>Junta de vecinos mujeres del futuro</v>
          </cell>
          <cell r="S226" t="str">
            <v>BANCO ESTADO DE CHILE</v>
          </cell>
          <cell r="T226" t="str">
            <v>CUENTA DE AHORROS</v>
          </cell>
          <cell r="U226">
            <v>0</v>
          </cell>
          <cell r="V226" t="str">
            <v>Briselda Palacios Rios</v>
          </cell>
          <cell r="W226" t="str">
            <v>10.599.574-1</v>
          </cell>
          <cell r="X226" t="str">
            <v>Avda. Monte Los Olivos 2731</v>
          </cell>
          <cell r="Y226">
            <v>0</v>
          </cell>
          <cell r="Z226">
            <v>942833506</v>
          </cell>
          <cell r="AA226" t="str">
            <v>brisapalacios3000@gmail.com</v>
          </cell>
          <cell r="AB226">
            <v>0</v>
          </cell>
          <cell r="AC226" t="str">
            <v>Ver Archivo</v>
          </cell>
          <cell r="AD226" t="str">
            <v>Ver Archivo</v>
          </cell>
          <cell r="AE226" t="str">
            <v>Ver Archivo</v>
          </cell>
          <cell r="AF226" t="str">
            <v>Ver Archivo</v>
          </cell>
          <cell r="AG226" t="str">
            <v>Ver Archivo</v>
          </cell>
        </row>
        <row r="227">
          <cell r="B227" t="str">
            <v>65.022.211-3</v>
          </cell>
          <cell r="C227" t="str">
            <v>Grabado</v>
          </cell>
          <cell r="D227">
            <v>42741.415023148147</v>
          </cell>
          <cell r="E227">
            <v>0</v>
          </cell>
          <cell r="F227" t="str">
            <v>FUNDACION CREAR</v>
          </cell>
          <cell r="G227" t="str">
            <v>Obispo labbe 1235</v>
          </cell>
          <cell r="H227" t="str">
            <v>Iquique</v>
          </cell>
          <cell r="I227" t="str">
            <v>Iquique</v>
          </cell>
          <cell r="J227">
            <v>572414461</v>
          </cell>
          <cell r="K227">
            <v>94500242</v>
          </cell>
          <cell r="L227" t="str">
            <v>fundacioncrear.cl@gmail.com</v>
          </cell>
          <cell r="M227">
            <v>41698</v>
          </cell>
          <cell r="N227">
            <v>43159</v>
          </cell>
          <cell r="O227">
            <v>39876</v>
          </cell>
          <cell r="P227">
            <v>0</v>
          </cell>
          <cell r="Q227">
            <v>970937137</v>
          </cell>
          <cell r="R227" t="str">
            <v>FUNDACIÓN CREAR</v>
          </cell>
          <cell r="S227" t="str">
            <v>BANCO SCOTIABANK</v>
          </cell>
          <cell r="T227" t="str">
            <v>CUENTA CORRIENTE</v>
          </cell>
          <cell r="U227">
            <v>0</v>
          </cell>
          <cell r="V227" t="str">
            <v>Bernardo Segundo Guerrero Jiménez</v>
          </cell>
          <cell r="W227" t="str">
            <v>6.839.572-0</v>
          </cell>
          <cell r="X227" t="str">
            <v>Obispo Labbe 1235</v>
          </cell>
          <cell r="Y227">
            <v>0</v>
          </cell>
          <cell r="Z227">
            <v>94500242</v>
          </cell>
          <cell r="AA227" t="str">
            <v>bernardo.guerrero@gmail.com</v>
          </cell>
          <cell r="AB227">
            <v>0</v>
          </cell>
          <cell r="AC227" t="str">
            <v>Ver Archivo</v>
          </cell>
          <cell r="AD227" t="str">
            <v>Ver Archivo</v>
          </cell>
          <cell r="AE227" t="str">
            <v>Ver Archivo</v>
          </cell>
          <cell r="AF227" t="str">
            <v>Ver Archivo</v>
          </cell>
          <cell r="AG227" t="str">
            <v>Ver Archivo</v>
          </cell>
        </row>
        <row r="228">
          <cell r="B228" t="str">
            <v>56.077.500-8</v>
          </cell>
          <cell r="C228" t="str">
            <v>Validada</v>
          </cell>
          <cell r="D228">
            <v>42853.489525462966</v>
          </cell>
          <cell r="E228">
            <v>0</v>
          </cell>
          <cell r="F228" t="str">
            <v>Club Deportivo San Carlos</v>
          </cell>
          <cell r="G228" t="str">
            <v>12 de febrero con Videla S/N</v>
          </cell>
          <cell r="H228" t="str">
            <v>Iquique</v>
          </cell>
          <cell r="I228" t="str">
            <v>Iquique</v>
          </cell>
          <cell r="J228">
            <v>572418189</v>
          </cell>
          <cell r="K228">
            <v>975466847</v>
          </cell>
          <cell r="L228" t="str">
            <v>cdsancarlos2017@gmail.com</v>
          </cell>
          <cell r="M228">
            <v>42425</v>
          </cell>
          <cell r="N228">
            <v>43521</v>
          </cell>
          <cell r="O228">
            <v>32892</v>
          </cell>
          <cell r="P228">
            <v>0</v>
          </cell>
          <cell r="Q228">
            <v>1366125767</v>
          </cell>
          <cell r="R228" t="str">
            <v>Club Deportivo San Carlos</v>
          </cell>
          <cell r="S228" t="str">
            <v>BANCO ESTADO DE CHILE</v>
          </cell>
          <cell r="T228" t="str">
            <v>CUENTA DE AHORROS</v>
          </cell>
          <cell r="U228">
            <v>0</v>
          </cell>
          <cell r="V228" t="str">
            <v>Gloria Vallejos Sanchez</v>
          </cell>
          <cell r="W228" t="str">
            <v>6.813.838-5</v>
          </cell>
          <cell r="X228" t="str">
            <v>Videla 1420</v>
          </cell>
          <cell r="Y228">
            <v>572418189</v>
          </cell>
          <cell r="Z228">
            <v>975466847</v>
          </cell>
          <cell r="AA228" t="str">
            <v>cdsancarlos2017@gmail.com</v>
          </cell>
          <cell r="AB228">
            <v>0</v>
          </cell>
          <cell r="AC228" t="str">
            <v>Ver Archivo</v>
          </cell>
          <cell r="AD228" t="str">
            <v>Ver Archivo</v>
          </cell>
          <cell r="AE228" t="str">
            <v>Ver Archivo</v>
          </cell>
          <cell r="AF228" t="str">
            <v>Ver Archivo</v>
          </cell>
          <cell r="AG228" t="str">
            <v>Ver Archivo</v>
          </cell>
        </row>
        <row r="229">
          <cell r="B229" t="str">
            <v>65.083.647-2</v>
          </cell>
          <cell r="C229" t="str">
            <v>Validada</v>
          </cell>
          <cell r="D229">
            <v>42877.642476851855</v>
          </cell>
          <cell r="E229">
            <v>0</v>
          </cell>
          <cell r="F229" t="str">
            <v>junta de vecinos N61 villa altos del pacifico</v>
          </cell>
          <cell r="G229" t="str">
            <v>RANCAGUA S/N</v>
          </cell>
          <cell r="H229" t="str">
            <v>Iquique</v>
          </cell>
          <cell r="I229" t="str">
            <v>Iquique</v>
          </cell>
          <cell r="J229">
            <v>968490019</v>
          </cell>
          <cell r="K229">
            <v>968490019</v>
          </cell>
          <cell r="L229" t="str">
            <v>sara10_noel@hotmail.com</v>
          </cell>
          <cell r="M229">
            <v>41616</v>
          </cell>
          <cell r="N229">
            <v>42712</v>
          </cell>
          <cell r="O229">
            <v>41773</v>
          </cell>
          <cell r="P229">
            <v>0</v>
          </cell>
          <cell r="Q229">
            <v>1371200254</v>
          </cell>
          <cell r="R229" t="str">
            <v>Sara del Carmen Pizarro Noel</v>
          </cell>
          <cell r="S229" t="str">
            <v>BANCO ESTADO DE CHILE</v>
          </cell>
          <cell r="T229" t="str">
            <v>CHEQUERA ELECTRONICA/ CUENTA VISTA</v>
          </cell>
          <cell r="U229">
            <v>0</v>
          </cell>
          <cell r="V229" t="str">
            <v>Sara del Carmen Pizarro Noel</v>
          </cell>
          <cell r="W229" t="str">
            <v>10.092.068-3</v>
          </cell>
          <cell r="X229" t="str">
            <v>san feliz 3524</v>
          </cell>
          <cell r="Y229">
            <v>572382171</v>
          </cell>
          <cell r="Z229">
            <v>968490019</v>
          </cell>
          <cell r="AA229" t="str">
            <v>sara10_noel@hotmail.com</v>
          </cell>
          <cell r="AB229">
            <v>0</v>
          </cell>
          <cell r="AC229" t="str">
            <v>Ver Archivo</v>
          </cell>
          <cell r="AD229" t="str">
            <v>Ver Archivo</v>
          </cell>
          <cell r="AE229" t="str">
            <v>Ver Archivo</v>
          </cell>
          <cell r="AF229" t="str">
            <v>Ver Archivo</v>
          </cell>
          <cell r="AG229" t="str">
            <v>Ver Archivo</v>
          </cell>
        </row>
        <row r="230">
          <cell r="B230" t="str">
            <v>65.040.774-1</v>
          </cell>
          <cell r="C230" t="str">
            <v>Grabado</v>
          </cell>
          <cell r="D230">
            <v>42741.415393518517</v>
          </cell>
          <cell r="E230">
            <v>0</v>
          </cell>
          <cell r="F230" t="str">
            <v>CENTRO CULTURAL Y SOCIAL FADISE CHILE</v>
          </cell>
          <cell r="G230" t="str">
            <v>Vivar # 935</v>
          </cell>
          <cell r="H230" t="str">
            <v>Iquique</v>
          </cell>
          <cell r="I230" t="str">
            <v>Iquique</v>
          </cell>
          <cell r="J230">
            <v>572244403</v>
          </cell>
          <cell r="K230">
            <v>82438246</v>
          </cell>
          <cell r="L230" t="str">
            <v>fadise.chile@gmail.com</v>
          </cell>
          <cell r="M230">
            <v>41673</v>
          </cell>
          <cell r="N230">
            <v>42769</v>
          </cell>
          <cell r="O230">
            <v>40417</v>
          </cell>
          <cell r="P230">
            <v>0</v>
          </cell>
          <cell r="Q230">
            <v>1366159980</v>
          </cell>
          <cell r="R230" t="str">
            <v>Vanessa Álvarez Soto</v>
          </cell>
          <cell r="S230" t="str">
            <v>BANCO ESTADO DE CHILE</v>
          </cell>
          <cell r="T230" t="str">
            <v>CUENTA DE AHORROS</v>
          </cell>
          <cell r="U230">
            <v>0</v>
          </cell>
          <cell r="V230" t="str">
            <v>PABLO ALEXANDER IMAÑA HERRERA</v>
          </cell>
          <cell r="W230" t="str">
            <v>16.630.334-6</v>
          </cell>
          <cell r="X230" t="str">
            <v>TERESA WILMS MONTT 2230 – TORRE MEDITERRÁNEO: DPTO: 1602.</v>
          </cell>
          <cell r="Y230">
            <v>73041696</v>
          </cell>
          <cell r="Z230">
            <v>73041696</v>
          </cell>
          <cell r="AA230" t="str">
            <v>fadise.chile@gmail.com</v>
          </cell>
          <cell r="AB230">
            <v>0</v>
          </cell>
          <cell r="AC230" t="str">
            <v>Ver Archivo</v>
          </cell>
          <cell r="AD230" t="str">
            <v>Ver Archivo</v>
          </cell>
          <cell r="AE230" t="str">
            <v>Ver Archivo</v>
          </cell>
          <cell r="AF230" t="str">
            <v>Ver Archivo</v>
          </cell>
          <cell r="AG230" t="str">
            <v>Ver Archivo</v>
          </cell>
        </row>
        <row r="231">
          <cell r="B231" t="str">
            <v>71.104.900-2</v>
          </cell>
          <cell r="C231" t="str">
            <v>Grabado</v>
          </cell>
          <cell r="D231">
            <v>42741.415462962963</v>
          </cell>
          <cell r="E231">
            <v>0</v>
          </cell>
          <cell r="F231" t="str">
            <v>Cuerpo de Bomberos de Pozo Almonte</v>
          </cell>
          <cell r="G231" t="str">
            <v>Aldunate y Caliche S/N</v>
          </cell>
          <cell r="H231" t="str">
            <v>Tamarugal</v>
          </cell>
          <cell r="I231" t="str">
            <v>Pozo Almonte</v>
          </cell>
          <cell r="J231">
            <v>572752325</v>
          </cell>
          <cell r="K231">
            <v>984447832</v>
          </cell>
          <cell r="L231" t="str">
            <v>pozoalmonte@bomberos.cl</v>
          </cell>
          <cell r="M231">
            <v>42370</v>
          </cell>
          <cell r="N231">
            <v>43100</v>
          </cell>
          <cell r="O231">
            <v>29951</v>
          </cell>
          <cell r="P231">
            <v>0</v>
          </cell>
          <cell r="Q231">
            <v>1300102545</v>
          </cell>
          <cell r="R231" t="str">
            <v>BOMBEROS DE POZO ALMONTE</v>
          </cell>
          <cell r="S231" t="str">
            <v>BANCO ESTADO DE CHILE</v>
          </cell>
          <cell r="T231" t="str">
            <v>CUENTA CORRIENTE</v>
          </cell>
          <cell r="U231">
            <v>0</v>
          </cell>
          <cell r="V231" t="str">
            <v>Efrain Alejandro Lillo Barraza</v>
          </cell>
          <cell r="W231" t="str">
            <v>13.638.197-0</v>
          </cell>
          <cell r="X231" t="str">
            <v>La Cascada casa Nº 106</v>
          </cell>
          <cell r="Y231">
            <v>572752325</v>
          </cell>
          <cell r="Z231">
            <v>984447832</v>
          </cell>
          <cell r="AA231" t="str">
            <v>efrain.lillo@gmail.com</v>
          </cell>
          <cell r="AB231">
            <v>0</v>
          </cell>
          <cell r="AC231" t="str">
            <v>Ver Archivo</v>
          </cell>
          <cell r="AD231" t="str">
            <v>Ver Archivo</v>
          </cell>
          <cell r="AE231" t="str">
            <v>Ver Archivo</v>
          </cell>
          <cell r="AF231" t="str">
            <v>Ver Archivo</v>
          </cell>
          <cell r="AG231" t="str">
            <v>Ver Archivo</v>
          </cell>
        </row>
        <row r="232">
          <cell r="B232" t="str">
            <v>65.002.398-6</v>
          </cell>
          <cell r="C232" t="str">
            <v>Grabado</v>
          </cell>
          <cell r="D232">
            <v>42741.415648148148</v>
          </cell>
          <cell r="E232">
            <v>0</v>
          </cell>
          <cell r="F232" t="str">
            <v>Asociación Mapuche Eytfameo Muley Newen</v>
          </cell>
          <cell r="G232" t="str">
            <v>Cotasaya 2821</v>
          </cell>
          <cell r="H232" t="str">
            <v>Tamarugal</v>
          </cell>
          <cell r="I232" t="str">
            <v>Alto Hospicio</v>
          </cell>
          <cell r="J232">
            <v>0</v>
          </cell>
          <cell r="K232">
            <v>988695544</v>
          </cell>
          <cell r="L232" t="str">
            <v>asociacionmapuchealtohospicio@hotmail.com</v>
          </cell>
          <cell r="M232">
            <v>42364</v>
          </cell>
          <cell r="N232">
            <v>43095</v>
          </cell>
          <cell r="O232">
            <v>39694</v>
          </cell>
          <cell r="P232">
            <v>0</v>
          </cell>
          <cell r="Q232">
            <v>1366124337</v>
          </cell>
          <cell r="R232" t="str">
            <v>Heriberto Segundo Quichel Reyes</v>
          </cell>
          <cell r="S232" t="str">
            <v>BANCO ESTADO DE CHILE</v>
          </cell>
          <cell r="T232" t="str">
            <v>CUENTA DE AHORROS</v>
          </cell>
          <cell r="U232">
            <v>0</v>
          </cell>
          <cell r="V232" t="str">
            <v>Heriberto Segundo Quichel Reyes</v>
          </cell>
          <cell r="W232" t="str">
            <v>7.858.098-4</v>
          </cell>
          <cell r="X232" t="str">
            <v>Lichiguayos Nº 2824, Iquique</v>
          </cell>
          <cell r="Y232">
            <v>0</v>
          </cell>
          <cell r="Z232">
            <v>989875661</v>
          </cell>
          <cell r="AA232" t="str">
            <v>heribertoquichel@gmail.com</v>
          </cell>
          <cell r="AB232">
            <v>0</v>
          </cell>
          <cell r="AC232" t="str">
            <v>Ver Archivo</v>
          </cell>
          <cell r="AD232" t="str">
            <v>Ver Archivo</v>
          </cell>
          <cell r="AE232" t="str">
            <v>Ver Archivo</v>
          </cell>
          <cell r="AF232" t="str">
            <v>Ver Archivo</v>
          </cell>
          <cell r="AG232" t="str">
            <v>Ver Archivo</v>
          </cell>
        </row>
        <row r="233">
          <cell r="B233" t="str">
            <v>65.049.856-9</v>
          </cell>
          <cell r="C233" t="str">
            <v>Validada</v>
          </cell>
          <cell r="D233">
            <v>42810.631180555552</v>
          </cell>
          <cell r="E233">
            <v>0</v>
          </cell>
          <cell r="F233" t="str">
            <v>Junta de vecinos mujeres del futuro</v>
          </cell>
          <cell r="G233" t="str">
            <v>Hortencia Bussi s/n</v>
          </cell>
          <cell r="H233" t="str">
            <v>Iquique</v>
          </cell>
          <cell r="I233" t="str">
            <v>Alto Hospicio</v>
          </cell>
          <cell r="J233">
            <v>0</v>
          </cell>
          <cell r="K233">
            <v>942833506</v>
          </cell>
          <cell r="L233" t="str">
            <v>jvmujeresdelfuturo@gmail.com</v>
          </cell>
          <cell r="M233">
            <v>42014</v>
          </cell>
          <cell r="N233">
            <v>43110</v>
          </cell>
          <cell r="O233">
            <v>40534</v>
          </cell>
          <cell r="P233">
            <v>0</v>
          </cell>
          <cell r="Q233">
            <v>1366171807</v>
          </cell>
          <cell r="R233" t="str">
            <v>Junta de vecinos mujeres del futuro</v>
          </cell>
          <cell r="S233" t="str">
            <v>BANCO ESTADO DE CHILE</v>
          </cell>
          <cell r="T233" t="str">
            <v>CUENTA DE AHORROS</v>
          </cell>
          <cell r="U233">
            <v>0</v>
          </cell>
          <cell r="V233" t="str">
            <v>Briselda Palacios Rios</v>
          </cell>
          <cell r="W233" t="str">
            <v>10.599.574-1</v>
          </cell>
          <cell r="X233" t="str">
            <v>Avda. Monte Los Olivos 2731</v>
          </cell>
          <cell r="Y233">
            <v>0</v>
          </cell>
          <cell r="Z233">
            <v>942833506</v>
          </cell>
          <cell r="AA233" t="str">
            <v>brisapalacios3000@gmail.com</v>
          </cell>
          <cell r="AB233">
            <v>0</v>
          </cell>
          <cell r="AC233" t="str">
            <v>Ver Archivo</v>
          </cell>
          <cell r="AD233" t="str">
            <v>Ver Archivo</v>
          </cell>
          <cell r="AE233" t="str">
            <v>Ver Archivo</v>
          </cell>
          <cell r="AF233" t="str">
            <v>Ver Archivo</v>
          </cell>
          <cell r="AG233" t="str">
            <v>Ver Archivo</v>
          </cell>
        </row>
        <row r="234">
          <cell r="B234" t="str">
            <v>71.762.600-1</v>
          </cell>
          <cell r="C234" t="str">
            <v>Validada</v>
          </cell>
          <cell r="D234">
            <v>42783.50677083333</v>
          </cell>
          <cell r="E234">
            <v>0</v>
          </cell>
          <cell r="F234" t="str">
            <v>ASOCIACION DE INDUSTRIALES DE IQUIQUE A.G.</v>
          </cell>
          <cell r="G234" t="str">
            <v>BOLIVAR 354</v>
          </cell>
          <cell r="H234" t="str">
            <v>Iquique</v>
          </cell>
          <cell r="I234" t="str">
            <v>Iquique</v>
          </cell>
          <cell r="J234">
            <v>572585001</v>
          </cell>
          <cell r="K234">
            <v>967281119</v>
          </cell>
          <cell r="L234" t="str">
            <v>socios@industriales.cl</v>
          </cell>
          <cell r="M234">
            <v>42480</v>
          </cell>
          <cell r="N234">
            <v>43220</v>
          </cell>
          <cell r="O234">
            <v>33193</v>
          </cell>
          <cell r="P234">
            <v>0</v>
          </cell>
          <cell r="Q234">
            <v>49158862</v>
          </cell>
          <cell r="R234" t="str">
            <v>ASOCIACION DE INDUSTRIALES DE IQUIQUE A.G.</v>
          </cell>
          <cell r="S234" t="str">
            <v>CORPBANCA</v>
          </cell>
          <cell r="T234" t="str">
            <v>CUENTA CORRIENTE</v>
          </cell>
          <cell r="U234">
            <v>0</v>
          </cell>
          <cell r="V234" t="str">
            <v>Leopoldo Jorge Bailac Arriagada</v>
          </cell>
          <cell r="W234" t="str">
            <v>6.377.661-0</v>
          </cell>
          <cell r="X234" t="str">
            <v>Bolivar 354 oficina 201</v>
          </cell>
          <cell r="Y234">
            <v>572585034</v>
          </cell>
          <cell r="Z234">
            <v>951487415</v>
          </cell>
          <cell r="AA234" t="str">
            <v>eventos@industriales.cl</v>
          </cell>
          <cell r="AB234">
            <v>0</v>
          </cell>
          <cell r="AC234" t="str">
            <v>Ver Archivo</v>
          </cell>
          <cell r="AD234" t="str">
            <v>Ver Archivo</v>
          </cell>
          <cell r="AE234" t="str">
            <v>Ver Archivo</v>
          </cell>
          <cell r="AF234" t="str">
            <v>Ver Archivo</v>
          </cell>
          <cell r="AG234" t="str">
            <v>Ver Archivo</v>
          </cell>
        </row>
        <row r="235">
          <cell r="B235" t="str">
            <v>65.689.930-1</v>
          </cell>
          <cell r="C235" t="str">
            <v>Grabado</v>
          </cell>
          <cell r="D235">
            <v>42741.415810185186</v>
          </cell>
          <cell r="E235">
            <v>0</v>
          </cell>
          <cell r="F235" t="str">
            <v>club centro social cultural y deportivo pampa salitrera</v>
          </cell>
          <cell r="G235" t="str">
            <v>los naranjo 3150</v>
          </cell>
          <cell r="H235" t="str">
            <v>Iquique</v>
          </cell>
          <cell r="I235" t="str">
            <v>Alto Hospicio</v>
          </cell>
          <cell r="J235">
            <v>572490424</v>
          </cell>
          <cell r="K235">
            <v>962671395</v>
          </cell>
          <cell r="L235" t="str">
            <v>b.maru1718@gmail.com</v>
          </cell>
          <cell r="M235">
            <v>41427</v>
          </cell>
          <cell r="N235">
            <v>42523</v>
          </cell>
          <cell r="O235">
            <v>38192</v>
          </cell>
          <cell r="P235">
            <v>0</v>
          </cell>
          <cell r="Q235">
            <v>1860244221</v>
          </cell>
          <cell r="R235" t="str">
            <v>andres juan bustamante galdos</v>
          </cell>
          <cell r="S235" t="str">
            <v>BANCO ESTADO DE CHILE</v>
          </cell>
          <cell r="T235" t="str">
            <v>CUENTA CORRIENTE</v>
          </cell>
          <cell r="U235">
            <v>0</v>
          </cell>
          <cell r="V235" t="str">
            <v>andres juan bustamante galdos</v>
          </cell>
          <cell r="W235" t="str">
            <v>4.838.692-k</v>
          </cell>
          <cell r="X235" t="str">
            <v>los perales 3154</v>
          </cell>
          <cell r="Y235">
            <v>572490424</v>
          </cell>
          <cell r="Z235">
            <v>962671395</v>
          </cell>
          <cell r="AA235" t="str">
            <v>b.maru1718@gmail.com</v>
          </cell>
          <cell r="AB235">
            <v>0</v>
          </cell>
          <cell r="AC235" t="str">
            <v>Ver Archivo</v>
          </cell>
          <cell r="AD235" t="str">
            <v>Ver Archivo</v>
          </cell>
          <cell r="AE235" t="str">
            <v>Ver Archivo</v>
          </cell>
          <cell r="AF235" t="str">
            <v>Ver Archivo</v>
          </cell>
          <cell r="AG235" t="str">
            <v>Ver Archivo</v>
          </cell>
        </row>
        <row r="236">
          <cell r="B236" t="str">
            <v>65.006.863-7</v>
          </cell>
          <cell r="C236" t="str">
            <v>Validada</v>
          </cell>
          <cell r="D236">
            <v>42836.459409722222</v>
          </cell>
          <cell r="E236">
            <v>0</v>
          </cell>
          <cell r="F236" t="str">
            <v>Club del Adulto Mayor Los Hibiscos</v>
          </cell>
          <cell r="G236" t="str">
            <v>Santiago Polanco 2227</v>
          </cell>
          <cell r="H236" t="str">
            <v>Iquique</v>
          </cell>
          <cell r="I236" t="str">
            <v>Iquique</v>
          </cell>
          <cell r="J236">
            <v>0</v>
          </cell>
          <cell r="K236">
            <v>95410260</v>
          </cell>
          <cell r="L236" t="str">
            <v>camloshibiscos@gmail.com</v>
          </cell>
          <cell r="M236">
            <v>42381</v>
          </cell>
          <cell r="N236">
            <v>43477</v>
          </cell>
          <cell r="O236">
            <v>39854</v>
          </cell>
          <cell r="P236">
            <v>0</v>
          </cell>
          <cell r="Q236">
            <v>1260359491</v>
          </cell>
          <cell r="R236" t="str">
            <v>Club del Adulto Mayor Los Hibiscos</v>
          </cell>
          <cell r="S236" t="str">
            <v>BANCO ESTADO DE CHILE</v>
          </cell>
          <cell r="T236" t="str">
            <v>CUENTA DE AHORROS</v>
          </cell>
          <cell r="U236">
            <v>0</v>
          </cell>
          <cell r="V236" t="str">
            <v>Silvia Rosa Mura Rojas</v>
          </cell>
          <cell r="W236" t="str">
            <v>6.462.306-0</v>
          </cell>
          <cell r="X236" t="str">
            <v>Primeras Piedras 3570</v>
          </cell>
          <cell r="Y236">
            <v>0</v>
          </cell>
          <cell r="Z236">
            <v>995410260</v>
          </cell>
          <cell r="AA236" t="str">
            <v>murasilvia@gmail.com</v>
          </cell>
          <cell r="AB236">
            <v>0</v>
          </cell>
          <cell r="AC236" t="str">
            <v>Ver Archivo</v>
          </cell>
          <cell r="AD236" t="str">
            <v>Ver Archivo</v>
          </cell>
          <cell r="AE236" t="str">
            <v>Ver Archivo</v>
          </cell>
          <cell r="AF236" t="str">
            <v>Ver Archivo</v>
          </cell>
          <cell r="AG236" t="str">
            <v>Ver Archivo</v>
          </cell>
        </row>
        <row r="237">
          <cell r="B237" t="str">
            <v>71.839.500-3</v>
          </cell>
          <cell r="C237" t="str">
            <v>Grabado</v>
          </cell>
          <cell r="D237">
            <v>42465.478946759256</v>
          </cell>
          <cell r="E237">
            <v>0</v>
          </cell>
          <cell r="F237" t="str">
            <v>ASOCIACIÓN CRISTINA DE JÓVENES DE IQUIQUE</v>
          </cell>
          <cell r="G237" t="str">
            <v>PATRICIO LYNCH 933</v>
          </cell>
          <cell r="H237" t="str">
            <v>Iquique</v>
          </cell>
          <cell r="I237" t="str">
            <v>Iquique</v>
          </cell>
          <cell r="J237">
            <v>572471939</v>
          </cell>
          <cell r="K237">
            <v>981883965</v>
          </cell>
          <cell r="L237" t="str">
            <v>kaliaga@ymcaiquique.cl</v>
          </cell>
          <cell r="M237" t="str">
            <v>0000-00-00</v>
          </cell>
          <cell r="N237" t="str">
            <v>0000-00-00</v>
          </cell>
          <cell r="O237" t="str">
            <v>0000-00-00</v>
          </cell>
          <cell r="P237">
            <v>0</v>
          </cell>
          <cell r="Q237">
            <v>1300144973</v>
          </cell>
          <cell r="R237" t="str">
            <v>ASOCIACIÓN CRISTIANA DE JÓVENES DE IQUIQUE</v>
          </cell>
          <cell r="S237" t="str">
            <v>BANCO ESTADO DE CHILE</v>
          </cell>
          <cell r="T237" t="str">
            <v>CUENTA CORRIENTE</v>
          </cell>
          <cell r="U237">
            <v>0</v>
          </cell>
          <cell r="V237" t="str">
            <v>MIGUEL ÁNGEL QUEZADA TORRES</v>
          </cell>
          <cell r="W237">
            <v>0</v>
          </cell>
          <cell r="X237" t="str">
            <v>PATRICIO LYNCH 933 - IQUIQUE</v>
          </cell>
          <cell r="Y237">
            <v>572471939</v>
          </cell>
          <cell r="Z237">
            <v>981883965</v>
          </cell>
          <cell r="AA237" t="str">
            <v>kaliaga@ymcaiquique.cl</v>
          </cell>
          <cell r="AB237">
            <v>0</v>
          </cell>
          <cell r="AC237">
            <v>0</v>
          </cell>
          <cell r="AD237">
            <v>0</v>
          </cell>
          <cell r="AE237">
            <v>0</v>
          </cell>
          <cell r="AF237">
            <v>0</v>
          </cell>
          <cell r="AG237">
            <v>0</v>
          </cell>
        </row>
        <row r="238">
          <cell r="B238" t="str">
            <v>71.839.500-3</v>
          </cell>
          <cell r="C238" t="str">
            <v>Grabado</v>
          </cell>
          <cell r="D238" t="str">
            <v>0000-00-00 00:00:00</v>
          </cell>
          <cell r="E238">
            <v>0</v>
          </cell>
          <cell r="F238" t="str">
            <v>ASOCIACIÓN CRISTINA DE JÓVENES DE IQUIQUE</v>
          </cell>
          <cell r="G238" t="str">
            <v>PATRICIO LYNCH 933</v>
          </cell>
          <cell r="H238" t="str">
            <v>Iquique</v>
          </cell>
          <cell r="I238" t="str">
            <v>Iquique</v>
          </cell>
          <cell r="J238">
            <v>572471939</v>
          </cell>
          <cell r="K238">
            <v>981883965</v>
          </cell>
          <cell r="L238" t="str">
            <v>kaliaga@ymcaiquique.cl</v>
          </cell>
          <cell r="M238" t="str">
            <v>0000-00-00</v>
          </cell>
          <cell r="N238" t="str">
            <v>0000-00-00</v>
          </cell>
          <cell r="O238" t="str">
            <v>0000-00-00</v>
          </cell>
          <cell r="P238">
            <v>0</v>
          </cell>
          <cell r="Q238">
            <v>1300144973</v>
          </cell>
          <cell r="R238" t="str">
            <v>ASOCIACIÓN CRISTIANA DE JÓVENES DE IQUIQUE</v>
          </cell>
          <cell r="S238" t="str">
            <v>BANCO ESTADO DE CHILE</v>
          </cell>
          <cell r="T238" t="str">
            <v>CUENTA CORRIENTE</v>
          </cell>
          <cell r="U238">
            <v>0</v>
          </cell>
          <cell r="V238" t="str">
            <v>MIGUEL ÁNGEL QUEZADA TORRES</v>
          </cell>
          <cell r="W238">
            <v>0</v>
          </cell>
          <cell r="X238" t="str">
            <v>PATRICIO LYNCH 933 - IQUIQUE</v>
          </cell>
          <cell r="Y238">
            <v>572471939</v>
          </cell>
          <cell r="Z238">
            <v>981883965</v>
          </cell>
          <cell r="AA238" t="str">
            <v>kaliaga@ymcaiquique.cl</v>
          </cell>
          <cell r="AB238">
            <v>0</v>
          </cell>
          <cell r="AC238">
            <v>0</v>
          </cell>
          <cell r="AD238">
            <v>0</v>
          </cell>
          <cell r="AE238">
            <v>0</v>
          </cell>
          <cell r="AF238">
            <v>0</v>
          </cell>
          <cell r="AG238">
            <v>0</v>
          </cell>
        </row>
        <row r="239">
          <cell r="B239" t="str">
            <v>75.957.360-9</v>
          </cell>
          <cell r="C239" t="str">
            <v>Validada</v>
          </cell>
          <cell r="D239">
            <v>42857.408275462964</v>
          </cell>
          <cell r="E239">
            <v>0</v>
          </cell>
          <cell r="F239" t="str">
            <v>AGRUPACION DE CIEGOS DOMINGO OYANEDEL VARAS</v>
          </cell>
          <cell r="G239" t="str">
            <v>THOMPSON 114</v>
          </cell>
          <cell r="H239" t="str">
            <v>Iquique</v>
          </cell>
          <cell r="I239" t="str">
            <v>Iquique</v>
          </cell>
          <cell r="J239">
            <v>0</v>
          </cell>
          <cell r="K239">
            <v>994655310</v>
          </cell>
          <cell r="L239" t="str">
            <v>ayleencas@gmail.com</v>
          </cell>
          <cell r="M239">
            <v>42241</v>
          </cell>
          <cell r="N239">
            <v>43337</v>
          </cell>
          <cell r="O239">
            <v>36795</v>
          </cell>
          <cell r="P239">
            <v>0</v>
          </cell>
          <cell r="Q239">
            <v>1365814844</v>
          </cell>
          <cell r="R239" t="str">
            <v>agrupacion de ciegos domingo oyanedel varas</v>
          </cell>
          <cell r="S239" t="str">
            <v>BANCO ESTADO DE CHILE</v>
          </cell>
          <cell r="T239" t="str">
            <v>CUENTA DE AHORROS</v>
          </cell>
          <cell r="U239">
            <v>0</v>
          </cell>
          <cell r="V239" t="str">
            <v>carlos arturo ulloa gonzalez</v>
          </cell>
          <cell r="W239" t="str">
            <v>9.077.940-0</v>
          </cell>
          <cell r="X239" t="str">
            <v>PASAJE 2 # 3753</v>
          </cell>
          <cell r="Y239">
            <v>0</v>
          </cell>
          <cell r="Z239">
            <v>94655310</v>
          </cell>
          <cell r="AA239" t="str">
            <v>ayleencas@gmail.com</v>
          </cell>
          <cell r="AB239">
            <v>0</v>
          </cell>
          <cell r="AC239" t="str">
            <v>Ver Archivo</v>
          </cell>
          <cell r="AD239" t="str">
            <v>Ver Archivo</v>
          </cell>
          <cell r="AE239" t="str">
            <v>Ver Archivo</v>
          </cell>
          <cell r="AF239">
            <v>0</v>
          </cell>
          <cell r="AG239">
            <v>0</v>
          </cell>
        </row>
        <row r="240">
          <cell r="B240" t="str">
            <v>65.028.246-9</v>
          </cell>
          <cell r="C240" t="str">
            <v>Grabado</v>
          </cell>
          <cell r="D240">
            <v>42825.462337962963</v>
          </cell>
          <cell r="E240">
            <v>0</v>
          </cell>
          <cell r="F240" t="str">
            <v>Club de Patinaje Artístico Evolution Mai Pass</v>
          </cell>
          <cell r="G240" t="str">
            <v>Riquelme 202</v>
          </cell>
          <cell r="H240" t="str">
            <v>Iquique</v>
          </cell>
          <cell r="I240" t="str">
            <v>Iquique</v>
          </cell>
          <cell r="J240">
            <v>0</v>
          </cell>
          <cell r="K240">
            <v>972180619</v>
          </cell>
          <cell r="L240">
            <v>0</v>
          </cell>
          <cell r="M240">
            <v>42065</v>
          </cell>
          <cell r="N240">
            <v>42797</v>
          </cell>
          <cell r="O240">
            <v>41341</v>
          </cell>
          <cell r="P240">
            <v>0</v>
          </cell>
          <cell r="Q240">
            <v>0</v>
          </cell>
          <cell r="R240">
            <v>0</v>
          </cell>
          <cell r="S240">
            <v>0</v>
          </cell>
          <cell r="T240">
            <v>0</v>
          </cell>
          <cell r="U240">
            <v>0</v>
          </cell>
          <cell r="V240" t="str">
            <v>Jorge Alberto González Gallardo</v>
          </cell>
          <cell r="W240" t="str">
            <v>13.637.250-5</v>
          </cell>
          <cell r="X240" t="str">
            <v>Pasaje España N° 2205 Iquique</v>
          </cell>
          <cell r="Y240">
            <v>0</v>
          </cell>
          <cell r="Z240">
            <v>972180619</v>
          </cell>
          <cell r="AA240" t="str">
            <v>jorge.gonzalez@mop.gov.cl</v>
          </cell>
          <cell r="AB240">
            <v>0</v>
          </cell>
          <cell r="AC240">
            <v>0</v>
          </cell>
          <cell r="AD240" t="str">
            <v>Ver Archivo</v>
          </cell>
          <cell r="AE240">
            <v>0</v>
          </cell>
          <cell r="AF240" t="str">
            <v>Ver Archivo</v>
          </cell>
          <cell r="AG240">
            <v>0</v>
          </cell>
        </row>
        <row r="241">
          <cell r="B241" t="str">
            <v>65.924.550-7</v>
          </cell>
          <cell r="C241" t="str">
            <v>Grabado</v>
          </cell>
          <cell r="D241">
            <v>42741.415972222225</v>
          </cell>
          <cell r="E241">
            <v>0</v>
          </cell>
          <cell r="F241" t="str">
            <v>Club adulto Mayor Tarapaca II</v>
          </cell>
          <cell r="G241" t="str">
            <v>Santa rosa S/N</v>
          </cell>
          <cell r="H241" t="str">
            <v>Iquique</v>
          </cell>
          <cell r="I241" t="str">
            <v>Alto Hospicio</v>
          </cell>
          <cell r="J241">
            <v>572270625</v>
          </cell>
          <cell r="K241">
            <v>998571142</v>
          </cell>
          <cell r="L241" t="str">
            <v>mendjchile@yahoo.com</v>
          </cell>
          <cell r="M241">
            <v>41779</v>
          </cell>
          <cell r="N241">
            <v>42875</v>
          </cell>
          <cell r="O241">
            <v>39517</v>
          </cell>
          <cell r="P241">
            <v>0</v>
          </cell>
          <cell r="Q241">
            <v>0</v>
          </cell>
          <cell r="R241" t="str">
            <v>Club adulto Mayor Tarapaca II</v>
          </cell>
          <cell r="S241" t="str">
            <v>BANCO ESTADO DE CHILE</v>
          </cell>
          <cell r="T241" t="str">
            <v>CUENTA DE AHORROS</v>
          </cell>
          <cell r="U241">
            <v>0</v>
          </cell>
          <cell r="V241" t="str">
            <v>Julio Mendoza Videla</v>
          </cell>
          <cell r="W241" t="str">
            <v>4.465.618-3</v>
          </cell>
          <cell r="X241" t="str">
            <v>Pasaje La noria 3733</v>
          </cell>
          <cell r="Y241">
            <v>572270625</v>
          </cell>
          <cell r="Z241">
            <v>998571142</v>
          </cell>
          <cell r="AA241" t="str">
            <v>mendjchile@yahoo.com</v>
          </cell>
          <cell r="AB241">
            <v>0</v>
          </cell>
          <cell r="AC241" t="str">
            <v>Ver Archivo</v>
          </cell>
          <cell r="AD241" t="str">
            <v>Ver Archivo</v>
          </cell>
          <cell r="AE241" t="str">
            <v>Ver Archivo</v>
          </cell>
          <cell r="AF241" t="str">
            <v>Ver Archivo</v>
          </cell>
          <cell r="AG241" t="str">
            <v>Ver Archivo</v>
          </cell>
        </row>
        <row r="242">
          <cell r="B242" t="str">
            <v>65.037.225-5</v>
          </cell>
          <cell r="C242" t="str">
            <v>Grabado</v>
          </cell>
          <cell r="D242">
            <v>42741.416041666664</v>
          </cell>
          <cell r="E242">
            <v>0</v>
          </cell>
          <cell r="F242" t="str">
            <v>JUNTA DE VECINOS CAMANCHACA 1</v>
          </cell>
          <cell r="G242" t="str">
            <v>CHAMIZA 3915</v>
          </cell>
          <cell r="H242" t="str">
            <v>Iquique</v>
          </cell>
          <cell r="I242" t="str">
            <v>Iquique</v>
          </cell>
          <cell r="J242">
            <v>0</v>
          </cell>
          <cell r="K242">
            <v>996332717</v>
          </cell>
          <cell r="L242" t="str">
            <v>jvcamanchaca1@gmail.com</v>
          </cell>
          <cell r="M242">
            <v>41385</v>
          </cell>
          <cell r="N242">
            <v>42481</v>
          </cell>
          <cell r="O242">
            <v>34488</v>
          </cell>
          <cell r="P242">
            <v>0</v>
          </cell>
          <cell r="Q242">
            <v>1366129371</v>
          </cell>
          <cell r="R242" t="str">
            <v>JUNTA DE VECINOS CAMANCHACA 1</v>
          </cell>
          <cell r="S242" t="str">
            <v>BANCO ESTADO DE CHILE</v>
          </cell>
          <cell r="T242" t="str">
            <v>CUENTA DE AHORROS</v>
          </cell>
          <cell r="U242">
            <v>0</v>
          </cell>
          <cell r="V242" t="str">
            <v>GEOVANNA CRISTINA ZARATE COFRE</v>
          </cell>
          <cell r="W242" t="str">
            <v>9.849.495-2</v>
          </cell>
          <cell r="X242" t="str">
            <v>CHAMIZA 3915</v>
          </cell>
          <cell r="Y242">
            <v>0</v>
          </cell>
          <cell r="Z242">
            <v>996332717</v>
          </cell>
          <cell r="AA242" t="str">
            <v>jose.castro.p29@hotmail.com</v>
          </cell>
          <cell r="AB242">
            <v>0</v>
          </cell>
          <cell r="AC242" t="str">
            <v>Ver Archivo</v>
          </cell>
          <cell r="AD242" t="str">
            <v>Ver Archivo</v>
          </cell>
          <cell r="AE242" t="str">
            <v>Ver Archivo</v>
          </cell>
          <cell r="AF242" t="str">
            <v>Ver Archivo</v>
          </cell>
          <cell r="AG242" t="str">
            <v>Ver Archivo</v>
          </cell>
        </row>
        <row r="243">
          <cell r="B243" t="str">
            <v>65.175.610-3</v>
          </cell>
          <cell r="C243" t="str">
            <v>Grabado</v>
          </cell>
          <cell r="D243">
            <v>42467.511238425926</v>
          </cell>
          <cell r="E243">
            <v>0</v>
          </cell>
          <cell r="F243" t="str">
            <v>CLUB DEPORTIVO RANGERS JUNIOR</v>
          </cell>
          <cell r="G243" t="str">
            <v>AV. LAS PARCELAS 4014, CASA G9</v>
          </cell>
          <cell r="H243" t="str">
            <v>Iquique</v>
          </cell>
          <cell r="I243" t="str">
            <v>Alto Hospicio</v>
          </cell>
          <cell r="J243">
            <v>0</v>
          </cell>
          <cell r="K243">
            <v>998173390</v>
          </cell>
          <cell r="L243" t="str">
            <v>cdrangersjunior@gmail.com</v>
          </cell>
          <cell r="M243">
            <v>42336</v>
          </cell>
          <cell r="N243">
            <v>43432</v>
          </cell>
          <cell r="O243">
            <v>37537</v>
          </cell>
          <cell r="P243">
            <v>0</v>
          </cell>
          <cell r="Q243">
            <v>1860289136</v>
          </cell>
          <cell r="R243" t="str">
            <v>CLUB DEPORTIVO RANGERS JUNIOR</v>
          </cell>
          <cell r="S243" t="str">
            <v>BANCO ESTADO DE CHILE</v>
          </cell>
          <cell r="T243" t="str">
            <v>CUENTA DE AHORROS</v>
          </cell>
          <cell r="U243">
            <v>0</v>
          </cell>
          <cell r="V243" t="str">
            <v>ASTRID ALEJANDRA SANCHEZ AGUILERA</v>
          </cell>
          <cell r="W243" t="str">
            <v>4.933.997-6</v>
          </cell>
          <cell r="X243" t="str">
            <v>AV. LAS PARCELAS 4014, CASA G9</v>
          </cell>
          <cell r="Y243">
            <v>0</v>
          </cell>
          <cell r="Z243">
            <v>998173390</v>
          </cell>
          <cell r="AA243" t="str">
            <v>cdrangersjunior@gmail.com</v>
          </cell>
          <cell r="AB243">
            <v>0</v>
          </cell>
          <cell r="AC243" t="str">
            <v>Ver Archivo</v>
          </cell>
          <cell r="AD243" t="str">
            <v>Ver Archivo</v>
          </cell>
          <cell r="AE243" t="str">
            <v>Ver Archivo</v>
          </cell>
          <cell r="AF243" t="str">
            <v>Ver Archivo</v>
          </cell>
          <cell r="AG243" t="str">
            <v>Ver Archivo</v>
          </cell>
        </row>
        <row r="244">
          <cell r="B244" t="str">
            <v>65.087.071-9</v>
          </cell>
          <cell r="C244" t="str">
            <v>Validada</v>
          </cell>
          <cell r="D244">
            <v>42853.692199074074</v>
          </cell>
          <cell r="E244">
            <v>0</v>
          </cell>
          <cell r="F244" t="str">
            <v>Club de Rally Norte Grande</v>
          </cell>
          <cell r="G244" t="str">
            <v>Pasaje Tres N° 2232</v>
          </cell>
          <cell r="H244" t="str">
            <v>Iquique</v>
          </cell>
          <cell r="I244" t="str">
            <v>Iquique</v>
          </cell>
          <cell r="J244">
            <v>964528024</v>
          </cell>
          <cell r="K244">
            <v>964528024</v>
          </cell>
          <cell r="L244" t="str">
            <v>clubderallynortegrande@gmail.com</v>
          </cell>
          <cell r="M244">
            <v>41738</v>
          </cell>
          <cell r="N244">
            <v>43207</v>
          </cell>
          <cell r="O244">
            <v>41015</v>
          </cell>
          <cell r="P244">
            <v>0</v>
          </cell>
          <cell r="Q244">
            <v>1309107850</v>
          </cell>
          <cell r="R244" t="str">
            <v>Club de Rally Norte Grande</v>
          </cell>
          <cell r="S244" t="str">
            <v>BANCO ESTADO DE CHILE</v>
          </cell>
          <cell r="T244" t="str">
            <v>CHEQUERA ELECTRONICA/ CUENTA VISTA</v>
          </cell>
          <cell r="U244">
            <v>0</v>
          </cell>
          <cell r="V244" t="str">
            <v>Juvana Poulsen Kovacevic</v>
          </cell>
          <cell r="W244" t="str">
            <v>10.978.017-0</v>
          </cell>
          <cell r="X244" t="str">
            <v>Pasaje Tres 2232</v>
          </cell>
          <cell r="Y244">
            <v>984281235</v>
          </cell>
          <cell r="Z244">
            <v>984281235</v>
          </cell>
          <cell r="AA244" t="str">
            <v>clubderallynortegrande@gmail.com</v>
          </cell>
          <cell r="AB244">
            <v>0</v>
          </cell>
          <cell r="AC244" t="str">
            <v>Ver Archivo</v>
          </cell>
          <cell r="AD244" t="str">
            <v>Ver Archivo</v>
          </cell>
          <cell r="AE244" t="str">
            <v>Ver Archivo</v>
          </cell>
          <cell r="AF244" t="str">
            <v>Ver Archivo</v>
          </cell>
          <cell r="AG244" t="str">
            <v>Ver Archivo</v>
          </cell>
        </row>
        <row r="245">
          <cell r="B245" t="str">
            <v>65.108.657-4</v>
          </cell>
          <cell r="C245" t="str">
            <v>Validada</v>
          </cell>
          <cell r="D245">
            <v>42853.692719907405</v>
          </cell>
          <cell r="E245">
            <v>0</v>
          </cell>
          <cell r="F245" t="str">
            <v>CLUB DEPORTIVO ESTRELLA DEL NORTE</v>
          </cell>
          <cell r="G245" t="str">
            <v>CALLE 2 N° 3755</v>
          </cell>
          <cell r="H245" t="str">
            <v>Iquique</v>
          </cell>
          <cell r="I245" t="str">
            <v>Alto Hospicio</v>
          </cell>
          <cell r="J245">
            <v>2218657</v>
          </cell>
          <cell r="K245">
            <v>954062168</v>
          </cell>
          <cell r="L245" t="str">
            <v>maryanjav@gmail.com</v>
          </cell>
          <cell r="M245">
            <v>42138</v>
          </cell>
          <cell r="N245">
            <v>43234</v>
          </cell>
          <cell r="O245">
            <v>39212</v>
          </cell>
          <cell r="P245">
            <v>0</v>
          </cell>
          <cell r="Q245">
            <v>6219968657006</v>
          </cell>
          <cell r="R245" t="str">
            <v>CLUB DEPORTIVO LA ESTRELLA DEL NORTE</v>
          </cell>
          <cell r="S245" t="str">
            <v>BANCO ESTADO DE CHILE</v>
          </cell>
          <cell r="T245" t="str">
            <v>CHEQUERA ELECTRONICA/ CUENTA VISTA</v>
          </cell>
          <cell r="U245">
            <v>0</v>
          </cell>
          <cell r="V245" t="str">
            <v>ANGEL JAVIER RIVERA CIFUENTES</v>
          </cell>
          <cell r="W245" t="str">
            <v>13.866.184-9</v>
          </cell>
          <cell r="X245" t="str">
            <v>ALONSO DE ERCILLA N° 2393, IQUIQUE</v>
          </cell>
          <cell r="Y245">
            <v>2218657</v>
          </cell>
          <cell r="Z245">
            <v>954062168</v>
          </cell>
          <cell r="AA245" t="str">
            <v>maryanjav@gmail.com</v>
          </cell>
          <cell r="AB245">
            <v>0</v>
          </cell>
          <cell r="AC245" t="str">
            <v>Ver Archivo</v>
          </cell>
          <cell r="AD245" t="str">
            <v>Ver Archivo</v>
          </cell>
          <cell r="AE245" t="str">
            <v>Ver Archivo</v>
          </cell>
          <cell r="AF245" t="str">
            <v>Ver Archivo</v>
          </cell>
          <cell r="AG245" t="str">
            <v>Ver Archivo</v>
          </cell>
        </row>
        <row r="246">
          <cell r="B246" t="str">
            <v>65.085.401-2</v>
          </cell>
          <cell r="C246" t="str">
            <v>Validada</v>
          </cell>
          <cell r="D246">
            <v>42866.432928240742</v>
          </cell>
          <cell r="E246">
            <v>0</v>
          </cell>
          <cell r="F246" t="str">
            <v>Junta de vecinos jardines del desierto</v>
          </cell>
          <cell r="G246" t="str">
            <v>Jardines del desierto 3598</v>
          </cell>
          <cell r="H246" t="str">
            <v>Iquique</v>
          </cell>
          <cell r="I246" t="str">
            <v>Alto Hospicio</v>
          </cell>
          <cell r="J246">
            <v>0</v>
          </cell>
          <cell r="K246">
            <v>950206156</v>
          </cell>
          <cell r="L246" t="str">
            <v>jvjardinesdeldesierto@gmail.com</v>
          </cell>
          <cell r="M246">
            <v>41878</v>
          </cell>
          <cell r="N246">
            <v>42974</v>
          </cell>
          <cell r="O246">
            <v>41800</v>
          </cell>
          <cell r="P246">
            <v>0</v>
          </cell>
          <cell r="Q246">
            <v>6219965401005</v>
          </cell>
          <cell r="R246" t="str">
            <v>Junta de vecinos jardines del desierto</v>
          </cell>
          <cell r="S246" t="str">
            <v>BANCO ESTADO DE CHILE</v>
          </cell>
          <cell r="T246" t="str">
            <v>CHEQUERA ELECTRONICA/ CUENTA VISTA</v>
          </cell>
          <cell r="U246">
            <v>0</v>
          </cell>
          <cell r="V246" t="str">
            <v>Jeannette Maldonado Vasquez</v>
          </cell>
          <cell r="W246" t="str">
            <v>9.117.698-k</v>
          </cell>
          <cell r="X246" t="str">
            <v>Jardines del desierto 3598</v>
          </cell>
          <cell r="Y246">
            <v>0</v>
          </cell>
          <cell r="Z246">
            <v>950206156</v>
          </cell>
          <cell r="AA246" t="str">
            <v>juanmagna@gmail.com</v>
          </cell>
          <cell r="AB246">
            <v>0</v>
          </cell>
          <cell r="AC246" t="str">
            <v>Ver Archivo</v>
          </cell>
          <cell r="AD246" t="str">
            <v>Ver Archivo</v>
          </cell>
          <cell r="AE246" t="str">
            <v>Ver Archivo</v>
          </cell>
          <cell r="AF246" t="str">
            <v>Ver Archivo</v>
          </cell>
          <cell r="AG246" t="str">
            <v>Ver Archivo</v>
          </cell>
        </row>
        <row r="247">
          <cell r="B247" t="str">
            <v>65.089.509-6</v>
          </cell>
          <cell r="C247" t="str">
            <v>Validada</v>
          </cell>
          <cell r="D247">
            <v>42818.382025462961</v>
          </cell>
          <cell r="E247">
            <v>0</v>
          </cell>
          <cell r="F247" t="str">
            <v>ONG de Desarrollo Desierto de Atacama</v>
          </cell>
          <cell r="G247" t="str">
            <v>Manuel Rodríguez 521</v>
          </cell>
          <cell r="H247" t="str">
            <v>Iquique</v>
          </cell>
          <cell r="I247" t="str">
            <v>Iquique</v>
          </cell>
          <cell r="J247">
            <v>0</v>
          </cell>
          <cell r="K247">
            <v>95417762</v>
          </cell>
          <cell r="L247" t="str">
            <v>corporacion@desiertoatacama.org</v>
          </cell>
          <cell r="M247">
            <v>42277</v>
          </cell>
          <cell r="N247">
            <v>43373</v>
          </cell>
          <cell r="O247">
            <v>41906</v>
          </cell>
          <cell r="P247">
            <v>0</v>
          </cell>
          <cell r="Q247">
            <v>1270081548</v>
          </cell>
          <cell r="R247" t="str">
            <v>organizacion no gubernamental desierto de atacama</v>
          </cell>
          <cell r="S247" t="str">
            <v>BANCO ESTADO DE CHILE</v>
          </cell>
          <cell r="T247" t="str">
            <v>CHEQUERA ELECTRONICA/ CUENTA VISTA</v>
          </cell>
          <cell r="U247">
            <v>0</v>
          </cell>
          <cell r="V247" t="str">
            <v>Billy Morales Ponce</v>
          </cell>
          <cell r="W247" t="str">
            <v>13.256.137-0</v>
          </cell>
          <cell r="X247" t="str">
            <v>Manuel Rodríguez 521</v>
          </cell>
          <cell r="Y247">
            <v>0</v>
          </cell>
          <cell r="Z247">
            <v>95417762</v>
          </cell>
          <cell r="AA247" t="str">
            <v>billy@chileresponsibleadventure.com</v>
          </cell>
          <cell r="AB247">
            <v>0</v>
          </cell>
          <cell r="AC247" t="str">
            <v>Ver Archivo</v>
          </cell>
          <cell r="AD247" t="str">
            <v>Ver Archivo</v>
          </cell>
          <cell r="AE247" t="str">
            <v>Ver Archivo</v>
          </cell>
          <cell r="AF247" t="str">
            <v>Ver Archivo</v>
          </cell>
          <cell r="AG247" t="str">
            <v>Ver Archivo</v>
          </cell>
        </row>
        <row r="248">
          <cell r="B248" t="str">
            <v>65.108.657-4</v>
          </cell>
          <cell r="C248" t="str">
            <v>Validada</v>
          </cell>
          <cell r="D248">
            <v>42853.692719907405</v>
          </cell>
          <cell r="E248">
            <v>0</v>
          </cell>
          <cell r="F248" t="str">
            <v>CLUB DEPORTIVO ESTRELLA DEL NORTE</v>
          </cell>
          <cell r="G248" t="str">
            <v>CALLE 2 N° 3755</v>
          </cell>
          <cell r="H248" t="str">
            <v>Iquique</v>
          </cell>
          <cell r="I248" t="str">
            <v>Alto Hospicio</v>
          </cell>
          <cell r="J248">
            <v>2218657</v>
          </cell>
          <cell r="K248">
            <v>954062168</v>
          </cell>
          <cell r="L248" t="str">
            <v>maryanjav@gmail.com</v>
          </cell>
          <cell r="M248">
            <v>42138</v>
          </cell>
          <cell r="N248">
            <v>43234</v>
          </cell>
          <cell r="O248">
            <v>39212</v>
          </cell>
          <cell r="P248">
            <v>0</v>
          </cell>
          <cell r="Q248">
            <v>6219968657006</v>
          </cell>
          <cell r="R248" t="str">
            <v>CLUB DEPORTIVO LA ESTRELLA DEL NORTE</v>
          </cell>
          <cell r="S248" t="str">
            <v>BANCO ESTADO DE CHILE</v>
          </cell>
          <cell r="T248" t="str">
            <v>CHEQUERA ELECTRONICA/ CUENTA VISTA</v>
          </cell>
          <cell r="U248">
            <v>0</v>
          </cell>
          <cell r="V248" t="str">
            <v>ANGEL JAVIER RIVERA CIFUENTES</v>
          </cell>
          <cell r="W248" t="str">
            <v>13.866.184-9</v>
          </cell>
          <cell r="X248" t="str">
            <v>ALONSO DE ERCILLA N° 2393, IQUIQUE</v>
          </cell>
          <cell r="Y248">
            <v>2218657</v>
          </cell>
          <cell r="Z248">
            <v>954062168</v>
          </cell>
          <cell r="AA248" t="str">
            <v>maryanjav@gmail.com</v>
          </cell>
          <cell r="AB248">
            <v>0</v>
          </cell>
          <cell r="AC248" t="str">
            <v>Ver Archivo</v>
          </cell>
          <cell r="AD248" t="str">
            <v>Ver Archivo</v>
          </cell>
          <cell r="AE248" t="str">
            <v>Ver Archivo</v>
          </cell>
          <cell r="AF248" t="str">
            <v>Ver Archivo</v>
          </cell>
          <cell r="AG248" t="str">
            <v>Ver Archivo</v>
          </cell>
        </row>
        <row r="249">
          <cell r="B249" t="str">
            <v>65.089.509-6</v>
          </cell>
          <cell r="C249" t="str">
            <v>Validada</v>
          </cell>
          <cell r="D249">
            <v>42818.382025462961</v>
          </cell>
          <cell r="E249">
            <v>0</v>
          </cell>
          <cell r="F249" t="str">
            <v>ONG de Desarrollo Desierto de Atacama</v>
          </cell>
          <cell r="G249" t="str">
            <v>Manuel Rodríguez 521</v>
          </cell>
          <cell r="H249" t="str">
            <v>Iquique</v>
          </cell>
          <cell r="I249" t="str">
            <v>Iquique</v>
          </cell>
          <cell r="J249">
            <v>0</v>
          </cell>
          <cell r="K249">
            <v>95417762</v>
          </cell>
          <cell r="L249" t="str">
            <v>corporacion@desiertoatacama.org</v>
          </cell>
          <cell r="M249">
            <v>42277</v>
          </cell>
          <cell r="N249">
            <v>43373</v>
          </cell>
          <cell r="O249">
            <v>41906</v>
          </cell>
          <cell r="P249">
            <v>0</v>
          </cell>
          <cell r="Q249">
            <v>1270081548</v>
          </cell>
          <cell r="R249" t="str">
            <v>organizacion no gubernamental desierto de atacama</v>
          </cell>
          <cell r="S249" t="str">
            <v>BANCO ESTADO DE CHILE</v>
          </cell>
          <cell r="T249" t="str">
            <v>CHEQUERA ELECTRONICA/ CUENTA VISTA</v>
          </cell>
          <cell r="U249">
            <v>0</v>
          </cell>
          <cell r="V249" t="str">
            <v>Billy Morales Ponce</v>
          </cell>
          <cell r="W249" t="str">
            <v>13.256.137-0</v>
          </cell>
          <cell r="X249" t="str">
            <v>Manuel Rodríguez 521</v>
          </cell>
          <cell r="Y249">
            <v>0</v>
          </cell>
          <cell r="Z249">
            <v>95417762</v>
          </cell>
          <cell r="AA249" t="str">
            <v>billy@chileresponsibleadventure.com</v>
          </cell>
          <cell r="AB249">
            <v>0</v>
          </cell>
          <cell r="AC249" t="str">
            <v>Ver Archivo</v>
          </cell>
          <cell r="AD249" t="str">
            <v>Ver Archivo</v>
          </cell>
          <cell r="AE249" t="str">
            <v>Ver Archivo</v>
          </cell>
          <cell r="AF249">
            <v>0</v>
          </cell>
          <cell r="AG249" t="str">
            <v>Ver Archivo</v>
          </cell>
        </row>
        <row r="250">
          <cell r="B250" t="str">
            <v>65.091.355-8</v>
          </cell>
          <cell r="C250" t="str">
            <v>Grabado</v>
          </cell>
          <cell r="D250">
            <v>42846.714444444442</v>
          </cell>
          <cell r="E250">
            <v>0</v>
          </cell>
          <cell r="F250" t="str">
            <v>Junta Vecinos 18 Septiembre</v>
          </cell>
          <cell r="G250" t="str">
            <v>Bulnes 1277</v>
          </cell>
          <cell r="H250" t="str">
            <v>Iquique</v>
          </cell>
          <cell r="I250" t="str">
            <v>Iquique</v>
          </cell>
          <cell r="J250">
            <v>0</v>
          </cell>
          <cell r="K250">
            <v>962425741</v>
          </cell>
          <cell r="L250" t="str">
            <v>junta18sept@gmail.com</v>
          </cell>
          <cell r="M250">
            <v>41756</v>
          </cell>
          <cell r="N250">
            <v>42852</v>
          </cell>
          <cell r="O250">
            <v>41756</v>
          </cell>
          <cell r="P250">
            <v>0</v>
          </cell>
          <cell r="Q250">
            <v>12948375938476</v>
          </cell>
          <cell r="R250" t="str">
            <v>Junta Vecinos 18 Septiembre</v>
          </cell>
          <cell r="S250" t="str">
            <v>BANCO ESTADO DE CHILE</v>
          </cell>
          <cell r="T250" t="str">
            <v>CHEQUERA ELECTRONICA/ CUENTA VISTA</v>
          </cell>
          <cell r="U250">
            <v>0</v>
          </cell>
          <cell r="V250" t="str">
            <v>OSMAR ALEJANDRO ARCAY ROMERO</v>
          </cell>
          <cell r="W250" t="str">
            <v>16.785.205-K</v>
          </cell>
          <cell r="X250" t="str">
            <v>ORELLA 1072</v>
          </cell>
          <cell r="Y250">
            <v>0</v>
          </cell>
          <cell r="Z250">
            <v>962425741</v>
          </cell>
          <cell r="AA250" t="str">
            <v>arcayromero@gmai8l.com</v>
          </cell>
          <cell r="AB250">
            <v>0</v>
          </cell>
          <cell r="AC250" t="str">
            <v>Ver Archivo</v>
          </cell>
          <cell r="AD250" t="str">
            <v>Ver Archivo</v>
          </cell>
          <cell r="AE250" t="str">
            <v>Ver Archivo</v>
          </cell>
          <cell r="AF250" t="str">
            <v>Ver Archivo</v>
          </cell>
          <cell r="AG250" t="str">
            <v>Ver Archivo</v>
          </cell>
        </row>
        <row r="251">
          <cell r="B251" t="str">
            <v>65.830.310-4</v>
          </cell>
          <cell r="C251" t="str">
            <v>Grabado</v>
          </cell>
          <cell r="D251">
            <v>42741.416261574072</v>
          </cell>
          <cell r="E251">
            <v>0</v>
          </cell>
          <cell r="F251" t="str">
            <v>Organización Social y Cultural APANDIA de padres de niños y adolecentes con disfasia y autismo</v>
          </cell>
          <cell r="G251" t="str">
            <v>Arturo Fernández 452 Iquique</v>
          </cell>
          <cell r="H251" t="str">
            <v>Iquique</v>
          </cell>
          <cell r="I251" t="str">
            <v>Iquique</v>
          </cell>
          <cell r="J251">
            <v>572496559</v>
          </cell>
          <cell r="K251">
            <v>976507793</v>
          </cell>
          <cell r="L251" t="str">
            <v>apandiaiquique@gmail.com</v>
          </cell>
          <cell r="M251">
            <v>42010</v>
          </cell>
          <cell r="N251">
            <v>43137</v>
          </cell>
          <cell r="O251">
            <v>39253</v>
          </cell>
          <cell r="P251">
            <v>0</v>
          </cell>
          <cell r="Q251">
            <v>1460147146</v>
          </cell>
          <cell r="R251" t="str">
            <v>Organización Social y Cultural APANDIA</v>
          </cell>
          <cell r="S251" t="str">
            <v>BANCO ESTADO DE CHILE</v>
          </cell>
          <cell r="T251" t="str">
            <v>CUENTA DE AHORROS</v>
          </cell>
          <cell r="U251">
            <v>0</v>
          </cell>
          <cell r="V251" t="str">
            <v>Leslie Carol Zapata Aguero</v>
          </cell>
          <cell r="W251" t="str">
            <v>15.924.413-K</v>
          </cell>
          <cell r="X251" t="str">
            <v>Los Limoneros 2947 Alto Hospicio</v>
          </cell>
          <cell r="Y251">
            <v>572496559</v>
          </cell>
          <cell r="Z251">
            <v>76507793</v>
          </cell>
          <cell r="AA251" t="str">
            <v>presidentaapandia@gmail.com</v>
          </cell>
          <cell r="AB251">
            <v>0</v>
          </cell>
          <cell r="AC251" t="str">
            <v>Ver Archivo</v>
          </cell>
          <cell r="AD251" t="str">
            <v>Ver Archivo</v>
          </cell>
          <cell r="AE251" t="str">
            <v>Ver Archivo</v>
          </cell>
          <cell r="AF251" t="str">
            <v>Ver Archivo</v>
          </cell>
          <cell r="AG251" t="str">
            <v>Ver Archivo</v>
          </cell>
        </row>
        <row r="252">
          <cell r="B252" t="str">
            <v>72.601.900-2</v>
          </cell>
          <cell r="C252" t="str">
            <v>Validada</v>
          </cell>
          <cell r="D252">
            <v>42866.430196759262</v>
          </cell>
          <cell r="E252">
            <v>0</v>
          </cell>
          <cell r="F252" t="str">
            <v>JUNTA DE VECINOS LIBERTAD</v>
          </cell>
          <cell r="G252" t="str">
            <v>Pje los perales 2883</v>
          </cell>
          <cell r="H252" t="str">
            <v>Iquique</v>
          </cell>
          <cell r="I252" t="str">
            <v>Alto Hospicio</v>
          </cell>
          <cell r="J252">
            <v>490830</v>
          </cell>
          <cell r="K252">
            <v>79903137</v>
          </cell>
          <cell r="L252" t="str">
            <v>juntavecinalibertad@gmail.com</v>
          </cell>
          <cell r="M252">
            <v>41931</v>
          </cell>
          <cell r="N252">
            <v>43027</v>
          </cell>
          <cell r="O252">
            <v>33947</v>
          </cell>
          <cell r="P252">
            <v>0</v>
          </cell>
          <cell r="Q252">
            <v>1860403338</v>
          </cell>
          <cell r="R252" t="str">
            <v>Junta de Vecinos Libertad</v>
          </cell>
          <cell r="S252" t="str">
            <v>BANCO ESTADO DE CHILE</v>
          </cell>
          <cell r="T252" t="str">
            <v>CUENTA DE AHORROS</v>
          </cell>
          <cell r="U252">
            <v>0</v>
          </cell>
          <cell r="V252" t="str">
            <v>Rosa del Carmen Enriquez Cortes</v>
          </cell>
          <cell r="W252" t="str">
            <v>6.135.381-k</v>
          </cell>
          <cell r="X252" t="str">
            <v>Los Almendros N°2890</v>
          </cell>
          <cell r="Y252">
            <v>490830</v>
          </cell>
          <cell r="Z252">
            <v>79903137</v>
          </cell>
          <cell r="AA252" t="str">
            <v>juntavecinalibertad@gmail.com</v>
          </cell>
          <cell r="AB252">
            <v>0</v>
          </cell>
          <cell r="AC252" t="str">
            <v>Ver Archivo</v>
          </cell>
          <cell r="AD252">
            <v>0</v>
          </cell>
          <cell r="AE252" t="str">
            <v>Ver Archivo</v>
          </cell>
          <cell r="AF252" t="str">
            <v>Ver Archivo</v>
          </cell>
          <cell r="AG252" t="str">
            <v>Ver Archivo</v>
          </cell>
        </row>
        <row r="253">
          <cell r="B253" t="str">
            <v>65.104.205-4</v>
          </cell>
          <cell r="C253" t="str">
            <v>Grabado</v>
          </cell>
          <cell r="D253" t="str">
            <v>0000-00-00 00:00:00</v>
          </cell>
          <cell r="E253">
            <v>0</v>
          </cell>
          <cell r="F253" t="str">
            <v>Centro de Padres y Apoderados de la Escuela Artística Violeta Parra</v>
          </cell>
          <cell r="G253" t="str">
            <v>Orella 1820</v>
          </cell>
          <cell r="H253" t="str">
            <v>Iquique</v>
          </cell>
          <cell r="I253" t="str">
            <v>Iquique</v>
          </cell>
          <cell r="J253">
            <v>0</v>
          </cell>
          <cell r="K253">
            <v>978793652</v>
          </cell>
          <cell r="L253" t="str">
            <v>centrodepadreseavp@gmail.com</v>
          </cell>
          <cell r="M253">
            <v>41773</v>
          </cell>
          <cell r="N253">
            <v>42869</v>
          </cell>
          <cell r="O253">
            <v>38902</v>
          </cell>
          <cell r="P253">
            <v>0</v>
          </cell>
          <cell r="Q253">
            <v>0</v>
          </cell>
          <cell r="R253">
            <v>0</v>
          </cell>
          <cell r="S253">
            <v>0</v>
          </cell>
          <cell r="T253">
            <v>0</v>
          </cell>
          <cell r="U253">
            <v>0</v>
          </cell>
          <cell r="V253" t="str">
            <v>Yendry Cecilia Figueroa Padilla</v>
          </cell>
          <cell r="W253" t="str">
            <v>13.008.657-8</v>
          </cell>
          <cell r="X253" t="str">
            <v>Ernesto Riquelme 1668</v>
          </cell>
          <cell r="Y253">
            <v>572424107</v>
          </cell>
          <cell r="Z253">
            <v>978793652</v>
          </cell>
          <cell r="AA253" t="str">
            <v>yendryfiguero@hotmail.com</v>
          </cell>
          <cell r="AB253">
            <v>0</v>
          </cell>
          <cell r="AC253">
            <v>0</v>
          </cell>
          <cell r="AD253">
            <v>0</v>
          </cell>
          <cell r="AE253">
            <v>0</v>
          </cell>
          <cell r="AF253" t="str">
            <v>Ver Archivo</v>
          </cell>
          <cell r="AG253" t="str">
            <v>Ver Archivo</v>
          </cell>
        </row>
        <row r="254">
          <cell r="B254" t="str">
            <v>65.057.194-0</v>
          </cell>
          <cell r="C254" t="str">
            <v>Validada</v>
          </cell>
          <cell r="D254">
            <v>42852.510127314818</v>
          </cell>
          <cell r="E254">
            <v>0</v>
          </cell>
          <cell r="F254" t="str">
            <v>Comite de arbitros de Iquique</v>
          </cell>
          <cell r="G254" t="str">
            <v>21 de mayo 1895</v>
          </cell>
          <cell r="H254" t="str">
            <v>Iquique</v>
          </cell>
          <cell r="I254" t="str">
            <v>Iquique</v>
          </cell>
          <cell r="J254">
            <v>57213164</v>
          </cell>
          <cell r="K254">
            <v>987888015</v>
          </cell>
          <cell r="L254" t="str">
            <v>comitearbitrosiqqe@live.cl</v>
          </cell>
          <cell r="M254">
            <v>42086</v>
          </cell>
          <cell r="N254">
            <v>43182</v>
          </cell>
          <cell r="O254">
            <v>40996</v>
          </cell>
          <cell r="P254">
            <v>0</v>
          </cell>
          <cell r="Q254">
            <v>1860433695</v>
          </cell>
          <cell r="R254" t="str">
            <v>Comite de arbitros de Iquique</v>
          </cell>
          <cell r="S254" t="str">
            <v>BANCO ESTADO DE CHILE</v>
          </cell>
          <cell r="T254" t="str">
            <v>CUENTA DE AHORROS</v>
          </cell>
          <cell r="U254">
            <v>0</v>
          </cell>
          <cell r="V254" t="str">
            <v>Eduardo Davila Palape</v>
          </cell>
          <cell r="W254" t="str">
            <v>10.473.001-9</v>
          </cell>
          <cell r="X254" t="str">
            <v>21 de mayo 1895</v>
          </cell>
          <cell r="Y254">
            <v>0</v>
          </cell>
          <cell r="Z254">
            <v>987888015</v>
          </cell>
          <cell r="AA254" t="str">
            <v>comitearbitrosiqqe@live.cl</v>
          </cell>
          <cell r="AB254">
            <v>0</v>
          </cell>
          <cell r="AC254" t="str">
            <v>Ver Archivo</v>
          </cell>
          <cell r="AD254" t="str">
            <v>Ver Archivo</v>
          </cell>
          <cell r="AE254" t="str">
            <v>Ver Archivo</v>
          </cell>
          <cell r="AF254" t="str">
            <v>Ver Archivo</v>
          </cell>
          <cell r="AG254" t="str">
            <v>Ver Archivo</v>
          </cell>
        </row>
        <row r="255">
          <cell r="B255" t="str">
            <v>65.117.022-2</v>
          </cell>
          <cell r="C255" t="str">
            <v>Grabado</v>
          </cell>
          <cell r="D255">
            <v>42741.416400462964</v>
          </cell>
          <cell r="E255">
            <v>0</v>
          </cell>
          <cell r="F255" t="str">
            <v>Centro Social y Cultural de Mujeres con Miras al Futuro</v>
          </cell>
          <cell r="G255" t="str">
            <v>Calle Los Lagos, Mz 21 Sitio 8</v>
          </cell>
          <cell r="H255" t="str">
            <v>Iquique</v>
          </cell>
          <cell r="I255" t="str">
            <v>Alto Hospicio</v>
          </cell>
          <cell r="J255">
            <v>0</v>
          </cell>
          <cell r="K255">
            <v>942326554</v>
          </cell>
          <cell r="L255" t="str">
            <v>mujeresconmiras@gmail.com</v>
          </cell>
          <cell r="M255">
            <v>42386</v>
          </cell>
          <cell r="N255">
            <v>43482</v>
          </cell>
          <cell r="O255">
            <v>41227</v>
          </cell>
          <cell r="P255">
            <v>0</v>
          </cell>
          <cell r="Q255">
            <v>0</v>
          </cell>
          <cell r="R255" t="str">
            <v>Centro Social y Cultural de Mujeres con Miras al Futuro</v>
          </cell>
          <cell r="S255" t="str">
            <v>BANCO ESTADO DE CHILE</v>
          </cell>
          <cell r="T255" t="str">
            <v>CHEQUERA ELECTRONICA/ CUENTA VISTA</v>
          </cell>
          <cell r="U255">
            <v>0</v>
          </cell>
          <cell r="V255" t="str">
            <v>Erika del Rosario Palacios Romero</v>
          </cell>
          <cell r="W255" t="str">
            <v>6.900.954-9</v>
          </cell>
          <cell r="X255" t="str">
            <v>Calle Ovalle Mz 13 sitio 17</v>
          </cell>
          <cell r="Y255">
            <v>0</v>
          </cell>
          <cell r="Z255">
            <v>977382217</v>
          </cell>
          <cell r="AA255" t="str">
            <v>erikadelrosariopalacios@gmail.com</v>
          </cell>
          <cell r="AB255">
            <v>0</v>
          </cell>
          <cell r="AC255" t="str">
            <v>Ver Archivo</v>
          </cell>
          <cell r="AD255" t="str">
            <v>Ver Archivo</v>
          </cell>
          <cell r="AE255" t="str">
            <v>Ver Archivo</v>
          </cell>
          <cell r="AF255" t="str">
            <v>Ver Archivo</v>
          </cell>
          <cell r="AG255" t="str">
            <v>Ver Archivo</v>
          </cell>
        </row>
        <row r="256">
          <cell r="B256" t="str">
            <v>56.087.350-6</v>
          </cell>
          <cell r="C256" t="str">
            <v>Grabado</v>
          </cell>
          <cell r="D256">
            <v>42849.5234837963</v>
          </cell>
          <cell r="E256">
            <v>0</v>
          </cell>
          <cell r="F256" t="str">
            <v>Club Ad. Mayor Maria Gallardo C. de profesores jubilados iquique.</v>
          </cell>
          <cell r="G256" t="str">
            <v>vivar 1028</v>
          </cell>
          <cell r="H256" t="str">
            <v>Iquique</v>
          </cell>
          <cell r="I256" t="str">
            <v>Iquique</v>
          </cell>
          <cell r="J256">
            <v>572765604</v>
          </cell>
          <cell r="K256">
            <v>964582443</v>
          </cell>
          <cell r="L256" t="str">
            <v>clubadultomayormgcprofjub@gmail.com</v>
          </cell>
          <cell r="M256">
            <v>41788</v>
          </cell>
          <cell r="N256">
            <v>42884</v>
          </cell>
          <cell r="O256">
            <v>38379</v>
          </cell>
          <cell r="P256">
            <v>0</v>
          </cell>
          <cell r="Q256">
            <v>1365735146</v>
          </cell>
          <cell r="R256" t="str">
            <v>C.A. Mayor Maria Gallardo Corrales de Profesores Jubilados de Iqq.</v>
          </cell>
          <cell r="S256" t="str">
            <v>BANCO ESTADO DE CHILE</v>
          </cell>
          <cell r="T256" t="str">
            <v>CUENTA DE AHORROS</v>
          </cell>
          <cell r="U256">
            <v>0</v>
          </cell>
          <cell r="V256" t="str">
            <v>Graciela Elena Garcia Martinez</v>
          </cell>
          <cell r="W256" t="str">
            <v>5.153.455-7</v>
          </cell>
          <cell r="X256" t="str">
            <v>Las Cacharpayas 2473</v>
          </cell>
          <cell r="Y256">
            <v>572765604</v>
          </cell>
          <cell r="Z256">
            <v>964582443</v>
          </cell>
          <cell r="AA256" t="str">
            <v>clubadultomayormgcprofjub@gmail.com</v>
          </cell>
          <cell r="AB256">
            <v>0</v>
          </cell>
          <cell r="AC256" t="str">
            <v>Ver Archivo</v>
          </cell>
          <cell r="AD256" t="str">
            <v>Ver Archivo</v>
          </cell>
          <cell r="AE256" t="str">
            <v>Ver Archivo</v>
          </cell>
          <cell r="AF256" t="str">
            <v>Ver Archivo</v>
          </cell>
          <cell r="AG256" t="str">
            <v>Ver Archivo</v>
          </cell>
        </row>
        <row r="257">
          <cell r="B257" t="str">
            <v>65.064.264-3</v>
          </cell>
          <cell r="C257" t="str">
            <v>Validada</v>
          </cell>
          <cell r="D257">
            <v>42829.600694444445</v>
          </cell>
          <cell r="E257">
            <v>0</v>
          </cell>
          <cell r="F257" t="str">
            <v>Comunidad Indigena Quechua de Iquiuca</v>
          </cell>
          <cell r="G257" t="str">
            <v>Las Zampoñas 2216</v>
          </cell>
          <cell r="H257" t="str">
            <v>Tamarugal</v>
          </cell>
          <cell r="I257" t="str">
            <v>Iquique</v>
          </cell>
          <cell r="J257">
            <v>572436775</v>
          </cell>
          <cell r="K257">
            <v>966854100</v>
          </cell>
          <cell r="L257" t="str">
            <v>comunidadiquiuca@outlook.com</v>
          </cell>
          <cell r="M257">
            <v>42311</v>
          </cell>
          <cell r="N257">
            <v>43027</v>
          </cell>
          <cell r="O257">
            <v>40881</v>
          </cell>
          <cell r="P257">
            <v>0</v>
          </cell>
          <cell r="Q257">
            <v>1366247935</v>
          </cell>
          <cell r="R257" t="str">
            <v>comunidad indígena quechua de iquiuca</v>
          </cell>
          <cell r="S257" t="str">
            <v>BANCO ESTADO DE CHILE</v>
          </cell>
          <cell r="T257" t="str">
            <v>CUENTA DE AHORROS</v>
          </cell>
          <cell r="U257">
            <v>0</v>
          </cell>
          <cell r="V257" t="str">
            <v>Karen del Carmen Rivera Iribarren</v>
          </cell>
          <cell r="W257" t="str">
            <v>15.009.953-6</v>
          </cell>
          <cell r="X257" t="str">
            <v>Las Zampoñas 2216</v>
          </cell>
          <cell r="Y257">
            <v>572436775</v>
          </cell>
          <cell r="Z257">
            <v>966854100</v>
          </cell>
          <cell r="AA257" t="str">
            <v>karenriverairi@hotmail.com</v>
          </cell>
          <cell r="AB257">
            <v>0</v>
          </cell>
          <cell r="AC257" t="str">
            <v>Ver Archivo</v>
          </cell>
          <cell r="AD257" t="str">
            <v>Ver Archivo</v>
          </cell>
          <cell r="AE257" t="str">
            <v>Ver Archivo</v>
          </cell>
          <cell r="AF257" t="str">
            <v>Ver Archivo</v>
          </cell>
          <cell r="AG257" t="str">
            <v>Ver Archivo</v>
          </cell>
        </row>
        <row r="258">
          <cell r="B258" t="str">
            <v>65.065.214-2</v>
          </cell>
          <cell r="C258" t="str">
            <v>Grabado</v>
          </cell>
          <cell r="D258">
            <v>42471.394432870373</v>
          </cell>
          <cell r="E258">
            <v>0</v>
          </cell>
          <cell r="F258" t="str">
            <v>CLUB COLO COLO IQUIQUE</v>
          </cell>
          <cell r="G258" t="str">
            <v>ARTURO FERNANDEZ 1227</v>
          </cell>
          <cell r="H258" t="str">
            <v>Iquique</v>
          </cell>
          <cell r="I258" t="str">
            <v>Iquique</v>
          </cell>
          <cell r="J258">
            <v>0</v>
          </cell>
          <cell r="K258">
            <v>999760277</v>
          </cell>
          <cell r="L258" t="str">
            <v>colocoloiqq@live.cl</v>
          </cell>
          <cell r="M258">
            <v>41746</v>
          </cell>
          <cell r="N258">
            <v>42842</v>
          </cell>
          <cell r="O258">
            <v>40974</v>
          </cell>
          <cell r="P258">
            <v>0</v>
          </cell>
          <cell r="Q258">
            <v>1371122881</v>
          </cell>
          <cell r="R258" t="str">
            <v>CLUB COLO COLO IQUIQUE</v>
          </cell>
          <cell r="S258" t="str">
            <v>BANCO ESTADO DE CHILE</v>
          </cell>
          <cell r="T258" t="str">
            <v>CHEQUERA ELECTRONICA/ CUENTA VISTA</v>
          </cell>
          <cell r="U258">
            <v>0</v>
          </cell>
          <cell r="V258" t="str">
            <v>RUBEN NEMESIO PEDRAZA ROLDAN</v>
          </cell>
          <cell r="W258" t="str">
            <v>7.399.070-K</v>
          </cell>
          <cell r="X258" t="str">
            <v>ARTURO FERNANDEZ 1227</v>
          </cell>
          <cell r="Y258">
            <v>0</v>
          </cell>
          <cell r="Z258">
            <v>999760277</v>
          </cell>
          <cell r="AA258" t="str">
            <v>colocoloiqq@live.cl</v>
          </cell>
          <cell r="AB258">
            <v>0</v>
          </cell>
          <cell r="AC258">
            <v>0</v>
          </cell>
          <cell r="AD258" t="str">
            <v>Ver Archivo</v>
          </cell>
          <cell r="AE258" t="str">
            <v>Ver Archivo</v>
          </cell>
          <cell r="AF258">
            <v>0</v>
          </cell>
          <cell r="AG258">
            <v>0</v>
          </cell>
        </row>
        <row r="259">
          <cell r="B259" t="str">
            <v>53.318.887-7</v>
          </cell>
          <cell r="C259" t="str">
            <v>Grabado</v>
          </cell>
          <cell r="D259">
            <v>42741.416956018518</v>
          </cell>
          <cell r="E259">
            <v>0</v>
          </cell>
          <cell r="F259" t="str">
            <v>Club deportivo Social y Cultural Mcr</v>
          </cell>
          <cell r="G259" t="str">
            <v>Santa Rosa # 3056</v>
          </cell>
          <cell r="H259" t="str">
            <v>Iquique</v>
          </cell>
          <cell r="I259" t="str">
            <v>Iquique</v>
          </cell>
          <cell r="J259">
            <v>572310228</v>
          </cell>
          <cell r="K259">
            <v>972672093</v>
          </cell>
          <cell r="L259" t="str">
            <v>clubdep.socialyculturalmcr@gmail.com</v>
          </cell>
          <cell r="M259">
            <v>41032</v>
          </cell>
          <cell r="N259">
            <v>42547</v>
          </cell>
          <cell r="O259">
            <v>41019</v>
          </cell>
          <cell r="P259">
            <v>0</v>
          </cell>
          <cell r="Q259">
            <v>1366193924</v>
          </cell>
          <cell r="R259" t="str">
            <v>Club Deportivo social y cultural MCR</v>
          </cell>
          <cell r="S259" t="str">
            <v>BANCO ESTADO DE CHILE</v>
          </cell>
          <cell r="T259" t="str">
            <v>CUENTA DE AHORROS</v>
          </cell>
          <cell r="U259">
            <v>0</v>
          </cell>
          <cell r="V259" t="str">
            <v>Guillermo Valenzuela Orostica</v>
          </cell>
          <cell r="W259" t="str">
            <v>9.176.709-0</v>
          </cell>
          <cell r="X259" t="str">
            <v>Francisco Vergara 3063</v>
          </cell>
          <cell r="Y259">
            <v>572310228</v>
          </cell>
          <cell r="Z259">
            <v>972672093</v>
          </cell>
          <cell r="AA259" t="str">
            <v>willato43@hotmail.com</v>
          </cell>
          <cell r="AB259">
            <v>0</v>
          </cell>
          <cell r="AC259" t="str">
            <v>Ver Archivo</v>
          </cell>
          <cell r="AD259" t="str">
            <v>Ver Archivo</v>
          </cell>
          <cell r="AE259" t="str">
            <v>Ver Archivo</v>
          </cell>
          <cell r="AF259" t="str">
            <v>Ver Archivo</v>
          </cell>
          <cell r="AG259" t="str">
            <v>Ver Archivo</v>
          </cell>
        </row>
        <row r="260">
          <cell r="B260" t="str">
            <v>65.033.583-K</v>
          </cell>
          <cell r="C260" t="str">
            <v>Grabado</v>
          </cell>
          <cell r="D260">
            <v>42741.417094907411</v>
          </cell>
          <cell r="E260">
            <v>0</v>
          </cell>
          <cell r="F260" t="str">
            <v>Club Deportivo de Gimnasia Avalanch</v>
          </cell>
          <cell r="G260" t="str">
            <v>cerro dragón 2789</v>
          </cell>
          <cell r="H260" t="str">
            <v>Iquique</v>
          </cell>
          <cell r="I260" t="str">
            <v>Iquique</v>
          </cell>
          <cell r="J260">
            <v>2768946</v>
          </cell>
          <cell r="K260">
            <v>67103193</v>
          </cell>
          <cell r="L260" t="str">
            <v>cdgymavalanch@gmail.com</v>
          </cell>
          <cell r="M260">
            <v>41225</v>
          </cell>
          <cell r="N260">
            <v>42606</v>
          </cell>
          <cell r="O260">
            <v>40466</v>
          </cell>
          <cell r="P260">
            <v>0</v>
          </cell>
          <cell r="Q260">
            <v>1366215568</v>
          </cell>
          <cell r="R260" t="str">
            <v>club deportivo de gimnasia avalanch</v>
          </cell>
          <cell r="S260" t="str">
            <v>BANCO ESTADO DE CHILE</v>
          </cell>
          <cell r="T260" t="str">
            <v>CUENTA DE AHORROS</v>
          </cell>
          <cell r="U260">
            <v>0</v>
          </cell>
          <cell r="V260" t="str">
            <v>valeska ivania clift gutierrez</v>
          </cell>
          <cell r="W260" t="str">
            <v>13.642.784-9</v>
          </cell>
          <cell r="X260" t="str">
            <v>cerro dragón 2789</v>
          </cell>
          <cell r="Y260">
            <v>2768946</v>
          </cell>
          <cell r="Z260">
            <v>67103193</v>
          </cell>
          <cell r="AA260" t="str">
            <v>v.ivaniaclift.g@gmail.com</v>
          </cell>
          <cell r="AB260">
            <v>0</v>
          </cell>
          <cell r="AC260" t="str">
            <v>Ver Archivo</v>
          </cell>
          <cell r="AD260" t="str">
            <v>Ver Archivo</v>
          </cell>
          <cell r="AE260" t="str">
            <v>Ver Archivo</v>
          </cell>
          <cell r="AF260" t="str">
            <v>Ver Archivo</v>
          </cell>
          <cell r="AG260" t="str">
            <v>Ver Archivo</v>
          </cell>
        </row>
        <row r="261">
          <cell r="B261" t="str">
            <v>65.055.887-1</v>
          </cell>
          <cell r="C261" t="str">
            <v>Grabado</v>
          </cell>
          <cell r="D261">
            <v>42741.417164351849</v>
          </cell>
          <cell r="E261">
            <v>0</v>
          </cell>
          <cell r="F261" t="str">
            <v>CENTRO CULTURAL SOCIAL DEPORTIVO Y TURÍSTICO CHACHA WARMY</v>
          </cell>
          <cell r="G261" t="str">
            <v>Pasaje azucenas #2993-A</v>
          </cell>
          <cell r="H261" t="str">
            <v>Iquique</v>
          </cell>
          <cell r="I261" t="str">
            <v>Alto Hospicio</v>
          </cell>
          <cell r="J261">
            <v>436490</v>
          </cell>
          <cell r="K261">
            <v>97923432</v>
          </cell>
          <cell r="L261" t="str">
            <v>chachawarmy@gmail.com</v>
          </cell>
          <cell r="M261">
            <v>42230</v>
          </cell>
          <cell r="N261">
            <v>43326</v>
          </cell>
          <cell r="O261">
            <v>40864</v>
          </cell>
          <cell r="P261">
            <v>0</v>
          </cell>
          <cell r="Q261">
            <v>201300366622</v>
          </cell>
          <cell r="R261" t="str">
            <v>CENTRO CULTURAL SOCIAL DEPORTIVO Y TURÍSTICO CHACHA WARMY</v>
          </cell>
          <cell r="S261" t="str">
            <v>COOPEUCH</v>
          </cell>
          <cell r="T261" t="str">
            <v>CUENTA DE AHORROS</v>
          </cell>
          <cell r="U261">
            <v>0</v>
          </cell>
          <cell r="V261" t="str">
            <v>LILIBETH RAQUEL GLORIA CHOQUE MAMANI</v>
          </cell>
          <cell r="W261" t="str">
            <v>16.055.072-4</v>
          </cell>
          <cell r="X261" t="str">
            <v>Pasaje Azucenas #2993-A</v>
          </cell>
          <cell r="Y261">
            <v>0</v>
          </cell>
          <cell r="Z261">
            <v>97923432</v>
          </cell>
          <cell r="AA261" t="str">
            <v>inti.lilibeth@gmail.com</v>
          </cell>
          <cell r="AB261">
            <v>0</v>
          </cell>
          <cell r="AC261" t="str">
            <v>Ver Archivo</v>
          </cell>
          <cell r="AD261" t="str">
            <v>Ver Archivo</v>
          </cell>
          <cell r="AE261" t="str">
            <v>Ver Archivo</v>
          </cell>
          <cell r="AF261" t="str">
            <v>Ver Archivo</v>
          </cell>
          <cell r="AG261" t="str">
            <v>Ver Archivo</v>
          </cell>
        </row>
        <row r="262">
          <cell r="B262" t="str">
            <v>65.015.851-2</v>
          </cell>
          <cell r="C262" t="str">
            <v>Grabado</v>
          </cell>
          <cell r="D262">
            <v>42741.417245370372</v>
          </cell>
          <cell r="E262">
            <v>0</v>
          </cell>
          <cell r="F262" t="str">
            <v>junta de vecinos plaza arica</v>
          </cell>
          <cell r="G262" t="str">
            <v>san martin 1178</v>
          </cell>
          <cell r="H262" t="str">
            <v>Iquique</v>
          </cell>
          <cell r="I262" t="str">
            <v>Iquique</v>
          </cell>
          <cell r="J262">
            <v>0</v>
          </cell>
          <cell r="K262">
            <v>984659718</v>
          </cell>
          <cell r="L262" t="str">
            <v>juntavecinal.plazaricaiquique@gmail.com</v>
          </cell>
          <cell r="M262">
            <v>42291</v>
          </cell>
          <cell r="N262">
            <v>43387</v>
          </cell>
          <cell r="O262">
            <v>32897</v>
          </cell>
          <cell r="P262">
            <v>0</v>
          </cell>
          <cell r="Q262">
            <v>1366036128</v>
          </cell>
          <cell r="R262" t="str">
            <v>junta de vecinos plaza arica</v>
          </cell>
          <cell r="S262" t="str">
            <v>BANCO ESTADO DE CHILE</v>
          </cell>
          <cell r="T262" t="str">
            <v>CUENTA DE AHORROS</v>
          </cell>
          <cell r="U262">
            <v>0</v>
          </cell>
          <cell r="V262" t="str">
            <v>victor ramos villegas</v>
          </cell>
          <cell r="W262" t="str">
            <v>6.044.070-0</v>
          </cell>
          <cell r="X262" t="str">
            <v>errazuriz 107</v>
          </cell>
          <cell r="Y262">
            <v>0</v>
          </cell>
          <cell r="Z262">
            <v>984659718</v>
          </cell>
          <cell r="AA262" t="str">
            <v>juntavecinal.plazaricaiquique@gmail.com</v>
          </cell>
          <cell r="AB262">
            <v>0</v>
          </cell>
          <cell r="AC262" t="str">
            <v>Ver Archivo</v>
          </cell>
          <cell r="AD262" t="str">
            <v>Ver Archivo</v>
          </cell>
          <cell r="AE262" t="str">
            <v>Ver Archivo</v>
          </cell>
          <cell r="AF262" t="str">
            <v>Ver Archivo</v>
          </cell>
          <cell r="AG262" t="str">
            <v>Ver Archivo</v>
          </cell>
        </row>
        <row r="263">
          <cell r="B263" t="str">
            <v>65.007.516-1</v>
          </cell>
          <cell r="C263" t="str">
            <v>Validada</v>
          </cell>
          <cell r="D263">
            <v>42838.392071759263</v>
          </cell>
          <cell r="E263">
            <v>0</v>
          </cell>
          <cell r="F263" t="str">
            <v>junta de vecinos 318</v>
          </cell>
          <cell r="G263" t="str">
            <v>jose joaquin vallejos s/n</v>
          </cell>
          <cell r="H263" t="str">
            <v>Iquique</v>
          </cell>
          <cell r="I263" t="str">
            <v>Alto Hospicio</v>
          </cell>
          <cell r="J263">
            <v>0</v>
          </cell>
          <cell r="K263">
            <v>82474650</v>
          </cell>
          <cell r="L263" t="str">
            <v>jvecinal318@gmail.com</v>
          </cell>
          <cell r="M263">
            <v>42701</v>
          </cell>
          <cell r="N263">
            <v>43796</v>
          </cell>
          <cell r="O263">
            <v>39549</v>
          </cell>
          <cell r="P263">
            <v>0</v>
          </cell>
          <cell r="Q263">
            <v>1860417649</v>
          </cell>
          <cell r="R263" t="str">
            <v>junta de vecino 318</v>
          </cell>
          <cell r="S263" t="str">
            <v>BANCO ESTADO DE CHILE</v>
          </cell>
          <cell r="T263" t="str">
            <v>CUENTA DE AHORROS</v>
          </cell>
          <cell r="U263">
            <v>0</v>
          </cell>
          <cell r="V263" t="str">
            <v>maria soledad del carmen palma cortes</v>
          </cell>
          <cell r="W263" t="str">
            <v>10.973.143-5</v>
          </cell>
          <cell r="X263" t="str">
            <v>ana gonzalez 3257</v>
          </cell>
          <cell r="Y263">
            <v>0</v>
          </cell>
          <cell r="Z263">
            <v>82474650</v>
          </cell>
          <cell r="AA263" t="str">
            <v>maria.palmaiqq@gmail.com</v>
          </cell>
          <cell r="AB263">
            <v>0</v>
          </cell>
          <cell r="AC263" t="str">
            <v>Ver Archivo</v>
          </cell>
          <cell r="AD263" t="str">
            <v>Ver Archivo</v>
          </cell>
          <cell r="AE263" t="str">
            <v>Ver Archivo</v>
          </cell>
          <cell r="AF263" t="str">
            <v>Ver Archivo</v>
          </cell>
          <cell r="AG263" t="str">
            <v>Ver Archivo</v>
          </cell>
        </row>
        <row r="264">
          <cell r="B264" t="str">
            <v>65.067.692-0</v>
          </cell>
          <cell r="C264" t="str">
            <v>Validada</v>
          </cell>
          <cell r="D264">
            <v>42779.403761574074</v>
          </cell>
          <cell r="E264">
            <v>0</v>
          </cell>
          <cell r="F264" t="str">
            <v>Grupo de danza Bellynesian</v>
          </cell>
          <cell r="G264" t="str">
            <v>Alexandro Palma 2497</v>
          </cell>
          <cell r="H264" t="str">
            <v>Iquique</v>
          </cell>
          <cell r="I264" t="str">
            <v>Iquique</v>
          </cell>
          <cell r="J264">
            <v>572330651</v>
          </cell>
          <cell r="K264">
            <v>982328345</v>
          </cell>
          <cell r="L264" t="str">
            <v>danzabellynesian@gmail.com</v>
          </cell>
          <cell r="M264">
            <v>42242</v>
          </cell>
          <cell r="N264">
            <v>43338</v>
          </cell>
          <cell r="O264">
            <v>41374</v>
          </cell>
          <cell r="P264">
            <v>0</v>
          </cell>
          <cell r="Q264">
            <v>1366244227</v>
          </cell>
          <cell r="R264" t="str">
            <v>Grupo de danza Bellynesian</v>
          </cell>
          <cell r="S264" t="str">
            <v>BANCO ESTADO DE CHILE</v>
          </cell>
          <cell r="T264" t="str">
            <v>CUENTA DE AHORROS</v>
          </cell>
          <cell r="U264">
            <v>0</v>
          </cell>
          <cell r="V264" t="str">
            <v>Nidia Benavides Cruz</v>
          </cell>
          <cell r="W264" t="str">
            <v>13.062.240-2</v>
          </cell>
          <cell r="X264" t="str">
            <v>Presidente Manuel Balmaceda 2242</v>
          </cell>
          <cell r="Y264">
            <v>572330651</v>
          </cell>
          <cell r="Z264">
            <v>982328345</v>
          </cell>
          <cell r="AA264" t="str">
            <v>danzabellynesian@gmail.com</v>
          </cell>
          <cell r="AB264">
            <v>0</v>
          </cell>
          <cell r="AC264" t="str">
            <v>Ver Archivo</v>
          </cell>
          <cell r="AD264" t="str">
            <v>Ver Archivo</v>
          </cell>
          <cell r="AE264" t="str">
            <v>Ver Archivo</v>
          </cell>
          <cell r="AF264" t="str">
            <v>Ver Archivo</v>
          </cell>
          <cell r="AG264" t="str">
            <v>Ver Archivo</v>
          </cell>
        </row>
        <row r="265">
          <cell r="B265" t="str">
            <v>65.049.122-K</v>
          </cell>
          <cell r="C265" t="str">
            <v>Grabado</v>
          </cell>
          <cell r="D265">
            <v>42741.418217592596</v>
          </cell>
          <cell r="E265">
            <v>0</v>
          </cell>
          <cell r="F265" t="str">
            <v>JUNTA DE VECINOS CERRO COLORADO</v>
          </cell>
          <cell r="G265" t="str">
            <v>PJE. PATARA 2172, VILLA CERRO COLORADO</v>
          </cell>
          <cell r="H265" t="str">
            <v>Iquique</v>
          </cell>
          <cell r="I265" t="str">
            <v>Iquique</v>
          </cell>
          <cell r="J265">
            <v>572260182</v>
          </cell>
          <cell r="K265">
            <v>990868246</v>
          </cell>
          <cell r="L265" t="str">
            <v>jvcerrocolorado@gmail.com</v>
          </cell>
          <cell r="M265">
            <v>42104</v>
          </cell>
          <cell r="N265">
            <v>43200</v>
          </cell>
          <cell r="O265">
            <v>35383</v>
          </cell>
          <cell r="P265">
            <v>0</v>
          </cell>
          <cell r="Q265">
            <v>1260395684</v>
          </cell>
          <cell r="R265" t="str">
            <v>JUNTA DE VECINOS CERRO COLORADO</v>
          </cell>
          <cell r="S265" t="str">
            <v>BANCO ESTADO DE CHILE</v>
          </cell>
          <cell r="T265" t="str">
            <v>CUENTA DE AHORROS</v>
          </cell>
          <cell r="U265">
            <v>0</v>
          </cell>
          <cell r="V265" t="str">
            <v>MARIO ALFONSO GONZALEZ DUVAL</v>
          </cell>
          <cell r="W265" t="str">
            <v>8.706.967-2</v>
          </cell>
          <cell r="X265" t="str">
            <v>PJE. PATARA 2172, VILLA CERRO COLORADO</v>
          </cell>
          <cell r="Y265">
            <v>572260182</v>
          </cell>
          <cell r="Z265">
            <v>990868246</v>
          </cell>
          <cell r="AA265" t="str">
            <v>gonzma3@gmail.com</v>
          </cell>
          <cell r="AB265">
            <v>0</v>
          </cell>
          <cell r="AC265" t="str">
            <v>Ver Archivo</v>
          </cell>
          <cell r="AD265" t="str">
            <v>Ver Archivo</v>
          </cell>
          <cell r="AE265" t="str">
            <v>Ver Archivo</v>
          </cell>
          <cell r="AF265" t="str">
            <v>Ver Archivo</v>
          </cell>
          <cell r="AG265" t="str">
            <v>Ver Archivo</v>
          </cell>
        </row>
        <row r="266">
          <cell r="B266" t="str">
            <v>65.037.216-6</v>
          </cell>
          <cell r="C266" t="str">
            <v>Grabado</v>
          </cell>
          <cell r="D266">
            <v>42741.418287037035</v>
          </cell>
          <cell r="E266">
            <v>0</v>
          </cell>
          <cell r="F266" t="str">
            <v>Asoc.indigena aymara devotos de la Santa Cruz de Calane</v>
          </cell>
          <cell r="G266" t="str">
            <v>Av. Ricardo Lagos Mz. 26 St. 25</v>
          </cell>
          <cell r="H266" t="str">
            <v>Iquique</v>
          </cell>
          <cell r="I266" t="str">
            <v>Alto Hospicio</v>
          </cell>
          <cell r="J266">
            <v>0</v>
          </cell>
          <cell r="K266">
            <v>966613437</v>
          </cell>
          <cell r="L266" t="str">
            <v>enriquepacha.50@hotmail.com</v>
          </cell>
          <cell r="M266">
            <v>41749</v>
          </cell>
          <cell r="N266">
            <v>42845</v>
          </cell>
          <cell r="O266">
            <v>37008</v>
          </cell>
          <cell r="P266">
            <v>0</v>
          </cell>
          <cell r="Q266">
            <v>0</v>
          </cell>
          <cell r="R266" t="str">
            <v>Asoc.indigena aymara devotos de la Santa Cruz de Calane</v>
          </cell>
          <cell r="S266" t="str">
            <v>BANCO ESTADO DE CHILE</v>
          </cell>
          <cell r="T266" t="str">
            <v>CUENTA DE AHORROS</v>
          </cell>
          <cell r="U266">
            <v>0</v>
          </cell>
          <cell r="V266" t="str">
            <v>Enrique Pacha Ignacio</v>
          </cell>
          <cell r="W266" t="str">
            <v>6.353.719-5</v>
          </cell>
          <cell r="X266" t="str">
            <v>Av. Ricardo Lagos Mz. 26 St. 25</v>
          </cell>
          <cell r="Y266">
            <v>0</v>
          </cell>
          <cell r="Z266">
            <v>966613437</v>
          </cell>
          <cell r="AA266" t="str">
            <v>enriquepacha.50@hotmail.com</v>
          </cell>
          <cell r="AB266">
            <v>0</v>
          </cell>
          <cell r="AC266" t="str">
            <v>Ver Archivo</v>
          </cell>
          <cell r="AD266" t="str">
            <v>Ver Archivo</v>
          </cell>
          <cell r="AE266" t="str">
            <v>Ver Archivo</v>
          </cell>
          <cell r="AF266" t="str">
            <v>Ver Archivo</v>
          </cell>
          <cell r="AG266" t="str">
            <v>Ver Archivo</v>
          </cell>
        </row>
        <row r="267">
          <cell r="B267" t="str">
            <v>65.788.560-6</v>
          </cell>
          <cell r="C267" t="str">
            <v>Validada</v>
          </cell>
          <cell r="D267">
            <v>42877.658587962964</v>
          </cell>
          <cell r="E267">
            <v>0</v>
          </cell>
          <cell r="F267" t="str">
            <v>club deportivo ruben godoy</v>
          </cell>
          <cell r="G267" t="str">
            <v>ejercito de chile 2562</v>
          </cell>
          <cell r="H267" t="str">
            <v>Iquique</v>
          </cell>
          <cell r="I267" t="str">
            <v>Iquique</v>
          </cell>
          <cell r="J267">
            <v>0</v>
          </cell>
          <cell r="K267">
            <v>996725085</v>
          </cell>
          <cell r="L267" t="str">
            <v>americaamv@hotmail.com</v>
          </cell>
          <cell r="M267">
            <v>42162</v>
          </cell>
          <cell r="N267">
            <v>43258</v>
          </cell>
          <cell r="O267">
            <v>32916</v>
          </cell>
          <cell r="P267">
            <v>0</v>
          </cell>
          <cell r="Q267">
            <v>1366080801</v>
          </cell>
          <cell r="R267" t="str">
            <v>club deportivo ruben godoy</v>
          </cell>
          <cell r="S267" t="str">
            <v>BANCO ESTADO DE CHILE</v>
          </cell>
          <cell r="T267" t="str">
            <v>CUENTA DE AHORROS</v>
          </cell>
          <cell r="U267">
            <v>0</v>
          </cell>
          <cell r="V267" t="str">
            <v>matias rojas escobar</v>
          </cell>
          <cell r="W267" t="str">
            <v>13.068.243-k</v>
          </cell>
          <cell r="X267" t="str">
            <v>psje. Matilla 3444</v>
          </cell>
          <cell r="Y267">
            <v>0</v>
          </cell>
          <cell r="Z267">
            <v>974608673</v>
          </cell>
          <cell r="AA267" t="str">
            <v>gonzalitoconcon@hotmail.com</v>
          </cell>
          <cell r="AB267">
            <v>0</v>
          </cell>
          <cell r="AC267" t="str">
            <v>Ver Archivo</v>
          </cell>
          <cell r="AD267" t="str">
            <v>Ver Archivo</v>
          </cell>
          <cell r="AE267" t="str">
            <v>Ver Archivo</v>
          </cell>
          <cell r="AF267" t="str">
            <v>Ver Archivo</v>
          </cell>
          <cell r="AG267" t="str">
            <v>Ver Archivo</v>
          </cell>
        </row>
        <row r="268">
          <cell r="B268" t="str">
            <v>65.030.982-0</v>
          </cell>
          <cell r="C268" t="str">
            <v>Validada</v>
          </cell>
          <cell r="D268">
            <v>42857.461435185185</v>
          </cell>
          <cell r="E268">
            <v>0</v>
          </cell>
          <cell r="F268" t="str">
            <v>Centro social y cultural de arte oriental</v>
          </cell>
          <cell r="G268" t="str">
            <v>Av. Proyectada 2120, departamento 1402</v>
          </cell>
          <cell r="H268" t="str">
            <v>Iquique</v>
          </cell>
          <cell r="I268" t="str">
            <v>Iquique</v>
          </cell>
          <cell r="J268">
            <v>0</v>
          </cell>
          <cell r="K268">
            <v>9822946325</v>
          </cell>
          <cell r="L268" t="str">
            <v>contacto@aikidokawai.cl</v>
          </cell>
          <cell r="M268">
            <v>42795</v>
          </cell>
          <cell r="N268">
            <v>44256</v>
          </cell>
          <cell r="O268">
            <v>40308</v>
          </cell>
          <cell r="P268">
            <v>0</v>
          </cell>
          <cell r="Q268">
            <v>1371158029</v>
          </cell>
          <cell r="R268" t="str">
            <v>Matias Sanchez Monje</v>
          </cell>
          <cell r="S268" t="str">
            <v>BANCO ESTADO DE CHILE</v>
          </cell>
          <cell r="T268" t="str">
            <v>CHEQUERA ELECTRONICA/ CUENTA VISTA</v>
          </cell>
          <cell r="U268">
            <v>0</v>
          </cell>
          <cell r="V268" t="str">
            <v>Matias Sanchez Monje</v>
          </cell>
          <cell r="W268" t="str">
            <v>10.376.815-2</v>
          </cell>
          <cell r="X268" t="str">
            <v>Av. Preoyectada 2120, departamento 1402</v>
          </cell>
          <cell r="Y268">
            <v>0</v>
          </cell>
          <cell r="Z268">
            <v>982946325</v>
          </cell>
          <cell r="AA268" t="str">
            <v>matias.sanchez.monje@gmail.com</v>
          </cell>
          <cell r="AB268">
            <v>0</v>
          </cell>
          <cell r="AC268" t="str">
            <v>Ver Archivo</v>
          </cell>
          <cell r="AD268" t="str">
            <v>Ver Archivo</v>
          </cell>
          <cell r="AE268" t="str">
            <v>Ver Archivo</v>
          </cell>
          <cell r="AF268" t="str">
            <v>Ver Archivo</v>
          </cell>
          <cell r="AG268" t="str">
            <v>Ver Archivo</v>
          </cell>
        </row>
        <row r="269">
          <cell r="B269" t="str">
            <v>73.889.200-3</v>
          </cell>
          <cell r="C269" t="str">
            <v>Validada</v>
          </cell>
          <cell r="D269">
            <v>42831.430104166669</v>
          </cell>
          <cell r="E269">
            <v>0</v>
          </cell>
          <cell r="F269" t="str">
            <v>club adulto mayor los azahares de pica</v>
          </cell>
          <cell r="G269" t="str">
            <v>Plaza 18 de septiembre sin numero</v>
          </cell>
          <cell r="H269" t="str">
            <v>Tamarugal</v>
          </cell>
          <cell r="I269" t="str">
            <v>Pica</v>
          </cell>
          <cell r="J269">
            <v>572741536</v>
          </cell>
          <cell r="K269">
            <v>82458097</v>
          </cell>
          <cell r="L269" t="str">
            <v>clubazaharesdepica@gmail.com</v>
          </cell>
          <cell r="M269">
            <v>42430</v>
          </cell>
          <cell r="N269">
            <v>43525</v>
          </cell>
          <cell r="O269">
            <v>33584</v>
          </cell>
          <cell r="P269">
            <v>0</v>
          </cell>
          <cell r="Q269">
            <v>1365818823</v>
          </cell>
          <cell r="R269" t="str">
            <v>CLUB ADULTO MAYOR LOS AZAHARES DE PICA</v>
          </cell>
          <cell r="S269" t="str">
            <v>BANCO ESTADO DE CHILE</v>
          </cell>
          <cell r="T269" t="str">
            <v>CUENTA DE AHORROS</v>
          </cell>
          <cell r="U269">
            <v>0</v>
          </cell>
          <cell r="V269" t="str">
            <v>Isabel María Leguía Castro</v>
          </cell>
          <cell r="W269" t="str">
            <v>5.889.016-2</v>
          </cell>
          <cell r="X269" t="str">
            <v>Blanco Encalada 466</v>
          </cell>
          <cell r="Y269">
            <v>0</v>
          </cell>
          <cell r="Z269">
            <v>82458097</v>
          </cell>
          <cell r="AA269" t="str">
            <v>clubazaharesdepica@gmail.com</v>
          </cell>
          <cell r="AB269">
            <v>0</v>
          </cell>
          <cell r="AC269" t="str">
            <v>Ver Archivo</v>
          </cell>
          <cell r="AD269" t="str">
            <v>Ver Archivo</v>
          </cell>
          <cell r="AE269" t="str">
            <v>Ver Archivo</v>
          </cell>
          <cell r="AF269" t="str">
            <v>Ver Archivo</v>
          </cell>
          <cell r="AG269" t="str">
            <v>Ver Archivo</v>
          </cell>
        </row>
        <row r="270">
          <cell r="B270" t="str">
            <v>65.190.980-5</v>
          </cell>
          <cell r="C270" t="str">
            <v>Validada</v>
          </cell>
          <cell r="D270">
            <v>42866.518923611111</v>
          </cell>
          <cell r="E270">
            <v>0</v>
          </cell>
          <cell r="F270" t="str">
            <v>JUNTA VECINOS Nº4 CAMIÑA</v>
          </cell>
          <cell r="G270" t="str">
            <v>ESMERALDA S/N</v>
          </cell>
          <cell r="H270" t="str">
            <v>Tamarugal</v>
          </cell>
          <cell r="I270" t="str">
            <v>Camiña</v>
          </cell>
          <cell r="J270">
            <v>0</v>
          </cell>
          <cell r="K270">
            <v>985043919</v>
          </cell>
          <cell r="L270" t="str">
            <v>juntavecinos4camina@gmail.com</v>
          </cell>
          <cell r="M270">
            <v>41815</v>
          </cell>
          <cell r="N270">
            <v>42911</v>
          </cell>
          <cell r="O270">
            <v>27985</v>
          </cell>
          <cell r="P270">
            <v>0</v>
          </cell>
          <cell r="Q270">
            <v>1365699174</v>
          </cell>
          <cell r="R270" t="str">
            <v>JUNTA VECINOS N4 LOCALIDAD DE CAMINA</v>
          </cell>
          <cell r="S270" t="str">
            <v>BANCO ESTADO DE CHILE</v>
          </cell>
          <cell r="T270" t="str">
            <v>CUENTA DE AHORROS</v>
          </cell>
          <cell r="U270">
            <v>0</v>
          </cell>
          <cell r="V270" t="str">
            <v>YAMILET DANITZA MOLLO RAMOS</v>
          </cell>
          <cell r="W270" t="str">
            <v>12.937.549-3</v>
          </cell>
          <cell r="X270" t="str">
            <v>ARTURO PRAT S/N</v>
          </cell>
          <cell r="Y270">
            <v>0</v>
          </cell>
          <cell r="Z270">
            <v>985043919</v>
          </cell>
          <cell r="AA270" t="str">
            <v>yamiletmollor@gmail.com</v>
          </cell>
          <cell r="AB270">
            <v>0</v>
          </cell>
          <cell r="AC270" t="str">
            <v>Ver Archivo</v>
          </cell>
          <cell r="AD270" t="str">
            <v>Ver Archivo</v>
          </cell>
          <cell r="AE270" t="str">
            <v>Ver Archivo</v>
          </cell>
          <cell r="AF270" t="str">
            <v>Ver Archivo</v>
          </cell>
          <cell r="AG270" t="str">
            <v>Ver Archivo</v>
          </cell>
        </row>
        <row r="271">
          <cell r="B271" t="str">
            <v>65.004.408-8</v>
          </cell>
          <cell r="C271" t="str">
            <v>Validada</v>
          </cell>
          <cell r="D271">
            <v>42867.442361111112</v>
          </cell>
          <cell r="E271">
            <v>0</v>
          </cell>
          <cell r="F271" t="str">
            <v>junta de vecinos 21 de mayo nº17</v>
          </cell>
          <cell r="G271" t="str">
            <v>JOSE JOAQUIN PEREZ Nº1090</v>
          </cell>
          <cell r="H271" t="str">
            <v>Iquique</v>
          </cell>
          <cell r="I271" t="str">
            <v>Iquique</v>
          </cell>
          <cell r="J271">
            <v>572311921</v>
          </cell>
          <cell r="K271">
            <v>988059493</v>
          </cell>
          <cell r="L271" t="str">
            <v>jjvv21demayo17@gmail.com</v>
          </cell>
          <cell r="M271">
            <v>42190</v>
          </cell>
          <cell r="N271">
            <v>42921</v>
          </cell>
          <cell r="O271">
            <v>32902</v>
          </cell>
          <cell r="P271">
            <v>0</v>
          </cell>
          <cell r="Q271">
            <v>1366158088</v>
          </cell>
          <cell r="R271" t="str">
            <v>JUNTA DE VECINOS 21 DE MAYO Nº17</v>
          </cell>
          <cell r="S271" t="str">
            <v>BANCO ESTADO DE CHILE</v>
          </cell>
          <cell r="T271" t="str">
            <v>CUENTA DE AHORROS</v>
          </cell>
          <cell r="U271">
            <v>0</v>
          </cell>
          <cell r="V271" t="str">
            <v>MIRTHA SILVA GONZALES MERCADO</v>
          </cell>
          <cell r="W271" t="str">
            <v>5.641.202-6</v>
          </cell>
          <cell r="X271" t="str">
            <v>CALLE MANUEL RODRIGUEZ Nº1052</v>
          </cell>
          <cell r="Y271">
            <v>572311921</v>
          </cell>
          <cell r="Z271">
            <v>981949322</v>
          </cell>
          <cell r="AA271" t="str">
            <v>jjvv21demayo17@gmail.com</v>
          </cell>
          <cell r="AB271">
            <v>0</v>
          </cell>
          <cell r="AC271" t="str">
            <v>Ver Archivo</v>
          </cell>
          <cell r="AD271" t="str">
            <v>Ver Archivo</v>
          </cell>
          <cell r="AE271" t="str">
            <v>Ver Archivo</v>
          </cell>
          <cell r="AF271" t="str">
            <v>Ver Archivo</v>
          </cell>
          <cell r="AG271" t="str">
            <v>Ver Archivo</v>
          </cell>
        </row>
        <row r="272">
          <cell r="B272" t="str">
            <v>65.667.220-K</v>
          </cell>
          <cell r="C272" t="str">
            <v>Validada</v>
          </cell>
          <cell r="D272">
            <v>42810.632847222223</v>
          </cell>
          <cell r="E272">
            <v>0</v>
          </cell>
          <cell r="F272" t="str">
            <v>junta de vecinos mirador del pacifico</v>
          </cell>
          <cell r="G272" t="str">
            <v>pasaje 31 3036</v>
          </cell>
          <cell r="H272" t="str">
            <v>Iquique</v>
          </cell>
          <cell r="I272" t="str">
            <v>Alto Hospicio</v>
          </cell>
          <cell r="J272">
            <v>0</v>
          </cell>
          <cell r="K272">
            <v>86727974</v>
          </cell>
          <cell r="L272" t="str">
            <v>juntavecinalmiradordelpacifico@gmail.com</v>
          </cell>
          <cell r="M272">
            <v>42575</v>
          </cell>
          <cell r="N272">
            <v>43670</v>
          </cell>
          <cell r="O272">
            <v>38740</v>
          </cell>
          <cell r="P272">
            <v>0</v>
          </cell>
          <cell r="Q272">
            <v>1860452908</v>
          </cell>
          <cell r="R272" t="str">
            <v>junta vecino mirador del pacificco</v>
          </cell>
          <cell r="S272" t="str">
            <v>BANCO ESTADO DE CHILE</v>
          </cell>
          <cell r="T272" t="str">
            <v>CUENTA DE AHORROS</v>
          </cell>
          <cell r="U272">
            <v>0</v>
          </cell>
          <cell r="V272" t="str">
            <v>johana angelica villalobos guillen</v>
          </cell>
          <cell r="W272" t="str">
            <v>12.610.800-1</v>
          </cell>
          <cell r="X272" t="str">
            <v>pasaje 33 3055</v>
          </cell>
          <cell r="Y272">
            <v>0</v>
          </cell>
          <cell r="Z272">
            <v>86727974</v>
          </cell>
          <cell r="AA272" t="str">
            <v>johana_villalobos7@hotmail.com</v>
          </cell>
          <cell r="AB272">
            <v>0</v>
          </cell>
          <cell r="AC272" t="str">
            <v>Ver Archivo</v>
          </cell>
          <cell r="AD272" t="str">
            <v>Ver Archivo</v>
          </cell>
          <cell r="AE272" t="str">
            <v>Ver Archivo</v>
          </cell>
          <cell r="AF272" t="str">
            <v>Ver Archivo</v>
          </cell>
          <cell r="AG272" t="str">
            <v>Ver Archivo</v>
          </cell>
        </row>
        <row r="273">
          <cell r="B273" t="str">
            <v>65.039.585-9</v>
          </cell>
          <cell r="C273" t="str">
            <v>Grabado</v>
          </cell>
          <cell r="D273">
            <v>42741.418958333335</v>
          </cell>
          <cell r="E273">
            <v>0</v>
          </cell>
          <cell r="F273" t="str">
            <v>villa Mujer Emprendedoras 1</v>
          </cell>
          <cell r="G273" t="str">
            <v>talcahuano s/n</v>
          </cell>
          <cell r="H273" t="str">
            <v>Iquique</v>
          </cell>
          <cell r="I273" t="str">
            <v>Alto Hospicio</v>
          </cell>
          <cell r="J273">
            <v>0</v>
          </cell>
          <cell r="K273">
            <v>965697085</v>
          </cell>
          <cell r="L273" t="str">
            <v>jvmujeresemprendedoras1@gmail.com</v>
          </cell>
          <cell r="M273">
            <v>41608</v>
          </cell>
          <cell r="N273">
            <v>42704</v>
          </cell>
          <cell r="O273">
            <v>39476</v>
          </cell>
          <cell r="P273">
            <v>0</v>
          </cell>
          <cell r="Q273">
            <v>1860383450</v>
          </cell>
          <cell r="R273" t="str">
            <v>junta de vecinos mujer emprendedora 1</v>
          </cell>
          <cell r="S273" t="str">
            <v>BANCO ESTADO DE CHILE</v>
          </cell>
          <cell r="T273" t="str">
            <v>CUENTA DE AHORROS</v>
          </cell>
          <cell r="U273">
            <v>0</v>
          </cell>
          <cell r="V273" t="str">
            <v>pedro ivan cerda torres</v>
          </cell>
          <cell r="W273" t="str">
            <v>8.596.235-3</v>
          </cell>
          <cell r="X273" t="str">
            <v>talca 4529</v>
          </cell>
          <cell r="Y273">
            <v>0</v>
          </cell>
          <cell r="Z273">
            <v>65697085</v>
          </cell>
          <cell r="AA273" t="str">
            <v>jvmujeresemprendedoras1@gmail.com</v>
          </cell>
          <cell r="AB273">
            <v>0</v>
          </cell>
          <cell r="AC273" t="str">
            <v>Ver Archivo</v>
          </cell>
          <cell r="AD273" t="str">
            <v>Ver Archivo</v>
          </cell>
          <cell r="AE273" t="str">
            <v>Ver Archivo</v>
          </cell>
          <cell r="AF273" t="str">
            <v>Ver Archivo</v>
          </cell>
          <cell r="AG273" t="str">
            <v>Ver Archivo</v>
          </cell>
        </row>
        <row r="274">
          <cell r="B274" t="str">
            <v>65.980.920-6</v>
          </cell>
          <cell r="C274" t="str">
            <v>Grabado</v>
          </cell>
          <cell r="D274">
            <v>42472.827280092592</v>
          </cell>
          <cell r="E274">
            <v>0</v>
          </cell>
          <cell r="F274" t="str">
            <v>wrClub Deportivo Bodyboard La Punta</v>
          </cell>
          <cell r="G274" t="str">
            <v>Sector Norte Playa Cavancha S/N</v>
          </cell>
          <cell r="H274" t="str">
            <v>Iquique</v>
          </cell>
          <cell r="I274" t="str">
            <v>Iquique</v>
          </cell>
          <cell r="J274">
            <v>0</v>
          </cell>
          <cell r="K274">
            <v>56976472894</v>
          </cell>
          <cell r="L274" t="str">
            <v>clublapuntacavancha@gmail.com</v>
          </cell>
          <cell r="M274" t="str">
            <v>0000-00-00</v>
          </cell>
          <cell r="N274" t="str">
            <v>0000-00-00</v>
          </cell>
          <cell r="O274" t="str">
            <v>0000-00-00</v>
          </cell>
          <cell r="P274">
            <v>0</v>
          </cell>
          <cell r="Q274">
            <v>0</v>
          </cell>
          <cell r="R274">
            <v>0</v>
          </cell>
          <cell r="S274">
            <v>0</v>
          </cell>
          <cell r="T274">
            <v>0</v>
          </cell>
          <cell r="U274">
            <v>0</v>
          </cell>
          <cell r="V274" t="str">
            <v>Manuel Jonathan Castro Silva</v>
          </cell>
          <cell r="W274" t="str">
            <v>13.866.905-k</v>
          </cell>
          <cell r="X274" t="str">
            <v>Pasaje Santa María 1809</v>
          </cell>
          <cell r="Y274">
            <v>0</v>
          </cell>
          <cell r="Z274">
            <v>56982559374</v>
          </cell>
          <cell r="AA274" t="str">
            <v>jhoncastrosilva80@gmail.com</v>
          </cell>
          <cell r="AB274">
            <v>0</v>
          </cell>
          <cell r="AC274">
            <v>0</v>
          </cell>
          <cell r="AD274" t="str">
            <v>Ver Archivo</v>
          </cell>
          <cell r="AE274">
            <v>0</v>
          </cell>
          <cell r="AF274">
            <v>0</v>
          </cell>
          <cell r="AG274">
            <v>0</v>
          </cell>
        </row>
        <row r="275">
          <cell r="B275" t="str">
            <v>65.090.731-0</v>
          </cell>
          <cell r="C275" t="str">
            <v>Validada</v>
          </cell>
          <cell r="D275">
            <v>42849.480416666665</v>
          </cell>
          <cell r="E275">
            <v>0</v>
          </cell>
          <cell r="F275" t="str">
            <v>asociacion indigena aymara de artesanas y artesanos Laira Sawuri</v>
          </cell>
          <cell r="G275" t="str">
            <v>via 1, Nº 2691, Iquique</v>
          </cell>
          <cell r="H275" t="str">
            <v>Iquique</v>
          </cell>
          <cell r="I275" t="str">
            <v>Alto Hospicio</v>
          </cell>
          <cell r="J275">
            <v>0</v>
          </cell>
          <cell r="K275">
            <v>984694943</v>
          </cell>
          <cell r="L275" t="str">
            <v>sugama_@hotmail.com</v>
          </cell>
          <cell r="M275">
            <v>42461</v>
          </cell>
          <cell r="N275">
            <v>43191</v>
          </cell>
          <cell r="O275">
            <v>41494</v>
          </cell>
          <cell r="P275">
            <v>0</v>
          </cell>
          <cell r="Q275">
            <v>1371254214</v>
          </cell>
          <cell r="R275" t="str">
            <v>Asociacion indigena aymara de artesanas y artesanos laira sawuri</v>
          </cell>
          <cell r="S275" t="str">
            <v>BANCO ESTADO DE CHILE</v>
          </cell>
          <cell r="T275" t="str">
            <v>CUENTA DE AHORROS</v>
          </cell>
          <cell r="U275">
            <v>0</v>
          </cell>
          <cell r="V275" t="str">
            <v>sussana garcia mamani</v>
          </cell>
          <cell r="W275" t="str">
            <v>13.171.010-0</v>
          </cell>
          <cell r="X275" t="str">
            <v>via 1, 2691, Iquique</v>
          </cell>
          <cell r="Y275">
            <v>0</v>
          </cell>
          <cell r="Z275">
            <v>984694943</v>
          </cell>
          <cell r="AA275" t="str">
            <v>sugama_@hotmail.com</v>
          </cell>
          <cell r="AB275">
            <v>0</v>
          </cell>
          <cell r="AC275" t="str">
            <v>Ver Archivo</v>
          </cell>
          <cell r="AD275" t="str">
            <v>Ver Archivo</v>
          </cell>
          <cell r="AE275" t="str">
            <v>Ver Archivo</v>
          </cell>
          <cell r="AF275" t="str">
            <v>Ver Archivo</v>
          </cell>
          <cell r="AG275" t="str">
            <v>Ver Archivo</v>
          </cell>
        </row>
        <row r="276">
          <cell r="B276" t="str">
            <v>65.224.660-5</v>
          </cell>
          <cell r="C276" t="str">
            <v>Grabado</v>
          </cell>
          <cell r="D276">
            <v>42741.41978009259</v>
          </cell>
          <cell r="E276">
            <v>0</v>
          </cell>
          <cell r="F276" t="str">
            <v>Centro Rehabilitador de Alcohólicos y Drogadicción Social Cultural Nueva Vida</v>
          </cell>
          <cell r="G276" t="str">
            <v>Sede Junta Vecinal Iquique Sur</v>
          </cell>
          <cell r="H276" t="str">
            <v>Iquique</v>
          </cell>
          <cell r="I276" t="str">
            <v>Iquique</v>
          </cell>
          <cell r="J276">
            <v>572219202</v>
          </cell>
          <cell r="K276">
            <v>994965693</v>
          </cell>
          <cell r="L276" t="str">
            <v>nuevavidaiquique@gmail.com</v>
          </cell>
          <cell r="M276">
            <v>42102</v>
          </cell>
          <cell r="N276">
            <v>43198</v>
          </cell>
          <cell r="O276">
            <v>37756</v>
          </cell>
          <cell r="P276">
            <v>0</v>
          </cell>
          <cell r="Q276">
            <v>1365524722</v>
          </cell>
          <cell r="R276" t="str">
            <v>Centro Rehabilitador Alcohol y Droga Social Cultural Nueva Vida</v>
          </cell>
          <cell r="S276" t="str">
            <v>BANCO ESTADO DE CHILE</v>
          </cell>
          <cell r="T276" t="str">
            <v>CUENTA DE AHORROS</v>
          </cell>
          <cell r="U276">
            <v>0</v>
          </cell>
          <cell r="V276" t="str">
            <v>Brígida Ernestina Gutiérrez Jofré</v>
          </cell>
          <cell r="W276" t="str">
            <v>4.566.366-3</v>
          </cell>
          <cell r="X276" t="str">
            <v>Vía Local 2 n°3966, Iquique</v>
          </cell>
          <cell r="Y276">
            <v>2219202</v>
          </cell>
          <cell r="Z276">
            <v>994965693</v>
          </cell>
          <cell r="AA276" t="str">
            <v>presidentanuevavida@gmail.com</v>
          </cell>
          <cell r="AB276">
            <v>0</v>
          </cell>
          <cell r="AC276" t="str">
            <v>Ver Archivo</v>
          </cell>
          <cell r="AD276" t="str">
            <v>Ver Archivo</v>
          </cell>
          <cell r="AE276" t="str">
            <v>Ver Archivo</v>
          </cell>
          <cell r="AF276" t="str">
            <v>Ver Archivo</v>
          </cell>
          <cell r="AG276" t="str">
            <v>Ver Archivo</v>
          </cell>
        </row>
        <row r="277">
          <cell r="B277" t="str">
            <v>65.028.446-1</v>
          </cell>
          <cell r="C277" t="str">
            <v>Validada</v>
          </cell>
          <cell r="D277">
            <v>42824.413564814815</v>
          </cell>
          <cell r="E277">
            <v>0</v>
          </cell>
          <cell r="F277" t="str">
            <v>junta de vecinos mujer emprendedora 2</v>
          </cell>
          <cell r="G277" t="str">
            <v>calle serena 4595</v>
          </cell>
          <cell r="H277" t="str">
            <v>Iquique</v>
          </cell>
          <cell r="I277" t="str">
            <v>Alto Hospicio</v>
          </cell>
          <cell r="J277">
            <v>0</v>
          </cell>
          <cell r="K277">
            <v>99925283</v>
          </cell>
          <cell r="L277" t="str">
            <v>jvmujeresemprendedoras2@gmail.com</v>
          </cell>
          <cell r="M277">
            <v>41810</v>
          </cell>
          <cell r="N277">
            <v>42906</v>
          </cell>
          <cell r="O277">
            <v>39504</v>
          </cell>
          <cell r="P277">
            <v>0</v>
          </cell>
          <cell r="Q277">
            <v>6219968446008</v>
          </cell>
          <cell r="R277" t="str">
            <v>junta de vecinos mujer emprendedora 2</v>
          </cell>
          <cell r="S277" t="str">
            <v>BANCO ESTADO DE CHILE</v>
          </cell>
          <cell r="T277" t="str">
            <v>CHEQUERA ELECTRONICA/ CUENTA VISTA</v>
          </cell>
          <cell r="U277">
            <v>0</v>
          </cell>
          <cell r="V277" t="str">
            <v>angela de lourdes rojo bravo</v>
          </cell>
          <cell r="W277" t="str">
            <v>6.679.393-8</v>
          </cell>
          <cell r="X277" t="str">
            <v>calera 4409</v>
          </cell>
          <cell r="Y277">
            <v>0</v>
          </cell>
          <cell r="Z277">
            <v>99925283</v>
          </cell>
          <cell r="AA277" t="str">
            <v>jvmujeresemprendedoras2@gmail.com</v>
          </cell>
          <cell r="AB277">
            <v>0</v>
          </cell>
          <cell r="AC277" t="str">
            <v>Ver Archivo</v>
          </cell>
          <cell r="AD277" t="str">
            <v>Ver Archivo</v>
          </cell>
          <cell r="AE277" t="str">
            <v>Ver Archivo</v>
          </cell>
          <cell r="AF277" t="str">
            <v>Ver Archivo</v>
          </cell>
          <cell r="AG277" t="str">
            <v>Ver Archivo</v>
          </cell>
        </row>
        <row r="278">
          <cell r="B278" t="str">
            <v>74.814.600-8</v>
          </cell>
          <cell r="C278" t="str">
            <v>Validada</v>
          </cell>
          <cell r="D278">
            <v>42824.418761574074</v>
          </cell>
          <cell r="E278">
            <v>0</v>
          </cell>
          <cell r="F278" t="str">
            <v>JUNTA DE VECINOS URBINA 1</v>
          </cell>
          <cell r="G278" t="str">
            <v>MANZANA G-1</v>
          </cell>
          <cell r="H278" t="str">
            <v>Iquique</v>
          </cell>
          <cell r="I278" t="str">
            <v>Alto Hospicio</v>
          </cell>
          <cell r="J278">
            <v>0</v>
          </cell>
          <cell r="K278">
            <v>95109401</v>
          </cell>
          <cell r="L278" t="str">
            <v>Juntadevecinosurbina1@gmail.com</v>
          </cell>
          <cell r="M278">
            <v>42318</v>
          </cell>
          <cell r="N278">
            <v>43414</v>
          </cell>
          <cell r="O278">
            <v>38488</v>
          </cell>
          <cell r="P278">
            <v>0</v>
          </cell>
          <cell r="Q278">
            <v>1365950632</v>
          </cell>
          <cell r="R278" t="str">
            <v>JUNTA DE VECINOS URBINA 1</v>
          </cell>
          <cell r="S278" t="str">
            <v>BANCO ESTADO DE CHILE</v>
          </cell>
          <cell r="T278" t="str">
            <v>CUENTA DE AHORROS</v>
          </cell>
          <cell r="U278">
            <v>0</v>
          </cell>
          <cell r="V278" t="str">
            <v>Silvia del Carmen Pérez Aquivequi</v>
          </cell>
          <cell r="W278" t="str">
            <v>9.647.287-0</v>
          </cell>
          <cell r="X278" t="str">
            <v>9.647.287-0</v>
          </cell>
          <cell r="Y278">
            <v>0</v>
          </cell>
          <cell r="Z278">
            <v>95109401</v>
          </cell>
          <cell r="AA278" t="str">
            <v>Juntadevecinosurbina1@gmail.com</v>
          </cell>
          <cell r="AB278">
            <v>0</v>
          </cell>
          <cell r="AC278" t="str">
            <v>Ver Archivo</v>
          </cell>
          <cell r="AD278" t="str">
            <v>Ver Archivo</v>
          </cell>
          <cell r="AE278" t="str">
            <v>Ver Archivo</v>
          </cell>
          <cell r="AF278" t="str">
            <v>Ver Archivo</v>
          </cell>
          <cell r="AG278" t="str">
            <v>Ver Archivo</v>
          </cell>
        </row>
        <row r="279">
          <cell r="B279" t="str">
            <v>74.758.400-1</v>
          </cell>
          <cell r="C279" t="str">
            <v>Validada</v>
          </cell>
          <cell r="D279">
            <v>42865.531597222223</v>
          </cell>
          <cell r="E279">
            <v>0</v>
          </cell>
          <cell r="F279" t="str">
            <v>Junta de vecinos N 14 Playa Brava Iquique</v>
          </cell>
          <cell r="G279" t="str">
            <v>PEDRO AGUIRRE CERDA 1888</v>
          </cell>
          <cell r="H279" t="str">
            <v>Iquique</v>
          </cell>
          <cell r="I279" t="str">
            <v>Iquique</v>
          </cell>
          <cell r="J279">
            <v>572430385</v>
          </cell>
          <cell r="K279">
            <v>97991420</v>
          </cell>
          <cell r="L279" t="str">
            <v>junt.vec.n14@hotmail.com</v>
          </cell>
          <cell r="M279">
            <v>42356</v>
          </cell>
          <cell r="N279">
            <v>43452</v>
          </cell>
          <cell r="O279">
            <v>41424</v>
          </cell>
          <cell r="P279">
            <v>0</v>
          </cell>
          <cell r="Q279">
            <v>1260392847</v>
          </cell>
          <cell r="R279" t="str">
            <v>Junta de vecinos N 14 Playa Brava Iquique</v>
          </cell>
          <cell r="S279" t="str">
            <v>BANCO ESTADO DE CHILE</v>
          </cell>
          <cell r="T279" t="str">
            <v>CUENTA DE AHORROS</v>
          </cell>
          <cell r="U279">
            <v>0</v>
          </cell>
          <cell r="V279" t="str">
            <v>Norma Gomez Vergara</v>
          </cell>
          <cell r="W279" t="str">
            <v>6.312.114-2</v>
          </cell>
          <cell r="X279" t="str">
            <v>Arturo del Rio 2816</v>
          </cell>
          <cell r="Y279">
            <v>572430385</v>
          </cell>
          <cell r="Z279">
            <v>97991420</v>
          </cell>
          <cell r="AA279" t="str">
            <v>junt.vec.n14@hotmail.com</v>
          </cell>
          <cell r="AB279">
            <v>0</v>
          </cell>
          <cell r="AC279" t="str">
            <v>Ver Archivo</v>
          </cell>
          <cell r="AD279" t="str">
            <v>Ver Archivo</v>
          </cell>
          <cell r="AE279" t="str">
            <v>Ver Archivo</v>
          </cell>
          <cell r="AF279" t="str">
            <v>Ver Archivo</v>
          </cell>
          <cell r="AG279" t="str">
            <v>Ver Archivo</v>
          </cell>
        </row>
        <row r="280">
          <cell r="B280" t="str">
            <v>65.008.627-9</v>
          </cell>
          <cell r="C280" t="str">
            <v>Validada</v>
          </cell>
          <cell r="D280">
            <v>42846.478391203702</v>
          </cell>
          <cell r="E280">
            <v>0</v>
          </cell>
          <cell r="F280" t="str">
            <v>club los condores iquique</v>
          </cell>
          <cell r="G280" t="str">
            <v>pasaje agua santa 3179</v>
          </cell>
          <cell r="H280" t="str">
            <v>Iquique</v>
          </cell>
          <cell r="I280" t="str">
            <v>Iquique</v>
          </cell>
          <cell r="J280">
            <v>969168096</v>
          </cell>
          <cell r="K280">
            <v>969168096</v>
          </cell>
          <cell r="L280" t="str">
            <v>hgmmotors@hotmail.com</v>
          </cell>
          <cell r="M280">
            <v>42391</v>
          </cell>
          <cell r="N280">
            <v>43122</v>
          </cell>
          <cell r="O280">
            <v>39393</v>
          </cell>
          <cell r="P280">
            <v>0</v>
          </cell>
          <cell r="Q280">
            <v>1366003521</v>
          </cell>
          <cell r="R280" t="str">
            <v>club los condores iquique</v>
          </cell>
          <cell r="S280" t="str">
            <v>BANCO ESTADO DE CHILE</v>
          </cell>
          <cell r="T280" t="str">
            <v>CUENTA DE AHORROS</v>
          </cell>
          <cell r="U280">
            <v>0</v>
          </cell>
          <cell r="V280" t="str">
            <v>hugo enrique godoy mortton</v>
          </cell>
          <cell r="W280" t="str">
            <v>9.160.104-4</v>
          </cell>
          <cell r="X280" t="str">
            <v>pasaje agua santa 3179</v>
          </cell>
          <cell r="Y280">
            <v>969168096</v>
          </cell>
          <cell r="Z280">
            <v>969168096</v>
          </cell>
          <cell r="AA280" t="str">
            <v>hgmmotors@hotmail.com</v>
          </cell>
          <cell r="AB280">
            <v>0</v>
          </cell>
          <cell r="AC280" t="str">
            <v>Ver Archivo</v>
          </cell>
          <cell r="AD280" t="str">
            <v>Ver Archivo</v>
          </cell>
          <cell r="AE280" t="str">
            <v>Ver Archivo</v>
          </cell>
          <cell r="AF280" t="str">
            <v>Ver Archivo</v>
          </cell>
          <cell r="AG280" t="str">
            <v>Ver Archivo</v>
          </cell>
        </row>
        <row r="281">
          <cell r="B281" t="str">
            <v>70.688.500-5</v>
          </cell>
          <cell r="C281" t="str">
            <v>Grabado</v>
          </cell>
          <cell r="D281">
            <v>42741.420162037037</v>
          </cell>
          <cell r="E281">
            <v>0</v>
          </cell>
          <cell r="F281" t="str">
            <v>Asociacion mutualista jubilados port y montepiadas de Iquique</v>
          </cell>
          <cell r="G281" t="str">
            <v>Ingeniero Hyatt 916</v>
          </cell>
          <cell r="H281" t="str">
            <v>Iquique</v>
          </cell>
          <cell r="I281" t="str">
            <v>Iquique</v>
          </cell>
          <cell r="J281">
            <v>572527074</v>
          </cell>
          <cell r="K281">
            <v>984763063</v>
          </cell>
          <cell r="L281" t="str">
            <v>vmeza@epi.cl</v>
          </cell>
          <cell r="M281">
            <v>41726</v>
          </cell>
          <cell r="N281">
            <v>42822</v>
          </cell>
          <cell r="O281">
            <v>29241</v>
          </cell>
          <cell r="P281">
            <v>0</v>
          </cell>
          <cell r="Q281">
            <v>72032652</v>
          </cell>
          <cell r="R281" t="str">
            <v>Asociacion mutualista jubilados port y montepiadas de Iquique</v>
          </cell>
          <cell r="S281" t="str">
            <v>CORPBANCA</v>
          </cell>
          <cell r="T281" t="str">
            <v>CUENTA CORRIENTE</v>
          </cell>
          <cell r="U281">
            <v>0</v>
          </cell>
          <cell r="V281" t="str">
            <v>Patricio Meza Abarca</v>
          </cell>
          <cell r="W281" t="str">
            <v>4.875.258-6</v>
          </cell>
          <cell r="X281" t="str">
            <v>Av. Salvador Allende 3715</v>
          </cell>
          <cell r="Y281">
            <v>572218144</v>
          </cell>
          <cell r="Z281">
            <v>984763063</v>
          </cell>
          <cell r="AA281" t="str">
            <v>vmeza@epi.cl</v>
          </cell>
          <cell r="AB281">
            <v>0</v>
          </cell>
          <cell r="AC281" t="str">
            <v>Ver Archivo</v>
          </cell>
          <cell r="AD281" t="str">
            <v>Ver Archivo</v>
          </cell>
          <cell r="AE281" t="str">
            <v>Ver Archivo</v>
          </cell>
          <cell r="AF281" t="str">
            <v>Ver Archivo</v>
          </cell>
          <cell r="AG281" t="str">
            <v>Ver Archivo</v>
          </cell>
        </row>
        <row r="282">
          <cell r="B282" t="str">
            <v>65.055.371-3</v>
          </cell>
          <cell r="C282" t="str">
            <v>Grabado</v>
          </cell>
          <cell r="D282">
            <v>42741.420231481483</v>
          </cell>
          <cell r="E282">
            <v>0</v>
          </cell>
          <cell r="F282" t="str">
            <v>Club deportivo y social dojo libertad</v>
          </cell>
          <cell r="G282" t="str">
            <v>Avda. Libertad 975</v>
          </cell>
          <cell r="H282" t="str">
            <v>Iquique</v>
          </cell>
          <cell r="I282" t="str">
            <v>Iquique</v>
          </cell>
          <cell r="J282">
            <v>0</v>
          </cell>
          <cell r="K282">
            <v>956386228</v>
          </cell>
          <cell r="L282" t="str">
            <v>dojo.libertad@gmail.com</v>
          </cell>
          <cell r="M282">
            <v>41451</v>
          </cell>
          <cell r="N282">
            <v>42547</v>
          </cell>
          <cell r="O282">
            <v>41010</v>
          </cell>
          <cell r="P282">
            <v>0</v>
          </cell>
          <cell r="Q282">
            <v>1366196141</v>
          </cell>
          <cell r="R282" t="str">
            <v>Club deportivo y social dojo libertad</v>
          </cell>
          <cell r="S282" t="str">
            <v>BANCO ESTADO DE CHILE</v>
          </cell>
          <cell r="T282" t="str">
            <v>CUENTA DE AHORROS</v>
          </cell>
          <cell r="U282">
            <v>0</v>
          </cell>
          <cell r="V282" t="str">
            <v>Jaime Maldonado Guzman</v>
          </cell>
          <cell r="W282" t="str">
            <v>9.413.770-5</v>
          </cell>
          <cell r="X282" t="str">
            <v>Avda. Libertad 975</v>
          </cell>
          <cell r="Y282">
            <v>0</v>
          </cell>
          <cell r="Z282">
            <v>956386228</v>
          </cell>
          <cell r="AA282" t="str">
            <v>dojo.libertad@gmail.com</v>
          </cell>
          <cell r="AB282">
            <v>0</v>
          </cell>
          <cell r="AC282" t="str">
            <v>Ver Archivo</v>
          </cell>
          <cell r="AD282" t="str">
            <v>Ver Archivo</v>
          </cell>
          <cell r="AE282" t="str">
            <v>Ver Archivo</v>
          </cell>
          <cell r="AF282" t="str">
            <v>Ver Archivo</v>
          </cell>
          <cell r="AG282" t="str">
            <v>Ver Archivo</v>
          </cell>
        </row>
        <row r="283">
          <cell r="B283" t="str">
            <v>65.034.776-5</v>
          </cell>
          <cell r="C283" t="str">
            <v>Grabado</v>
          </cell>
          <cell r="D283" t="str">
            <v>0000-00-00 00:00:00</v>
          </cell>
          <cell r="E283">
            <v>0</v>
          </cell>
          <cell r="F283" t="str">
            <v>Centro Social y Cultural Ambiental Ina Panqara</v>
          </cell>
          <cell r="G283" t="str">
            <v>Av. Salvador Allende 3084</v>
          </cell>
          <cell r="H283" t="str">
            <v>Iquique</v>
          </cell>
          <cell r="I283" t="str">
            <v>Iquique</v>
          </cell>
          <cell r="J283">
            <v>0</v>
          </cell>
          <cell r="K283">
            <v>976633583</v>
          </cell>
          <cell r="L283" t="str">
            <v>ina.panqara.norte@gmail.com</v>
          </cell>
          <cell r="M283" t="str">
            <v>0000-00-00</v>
          </cell>
          <cell r="N283" t="str">
            <v>0000-00-00</v>
          </cell>
          <cell r="O283" t="str">
            <v>0000-00-00</v>
          </cell>
          <cell r="P283">
            <v>0</v>
          </cell>
          <cell r="Q283">
            <v>0</v>
          </cell>
          <cell r="R283">
            <v>0</v>
          </cell>
          <cell r="S283">
            <v>0</v>
          </cell>
          <cell r="T283">
            <v>0</v>
          </cell>
          <cell r="U283">
            <v>0</v>
          </cell>
          <cell r="V283">
            <v>0</v>
          </cell>
          <cell r="W283">
            <v>0</v>
          </cell>
          <cell r="X283">
            <v>0</v>
          </cell>
          <cell r="Y283">
            <v>0</v>
          </cell>
          <cell r="Z283">
            <v>0</v>
          </cell>
          <cell r="AA283">
            <v>0</v>
          </cell>
          <cell r="AB283">
            <v>0</v>
          </cell>
          <cell r="AC283">
            <v>0</v>
          </cell>
          <cell r="AD283">
            <v>0</v>
          </cell>
          <cell r="AE283">
            <v>0</v>
          </cell>
          <cell r="AF283">
            <v>0</v>
          </cell>
          <cell r="AG283">
            <v>0</v>
          </cell>
        </row>
        <row r="284">
          <cell r="B284" t="str">
            <v>65.035.071-5</v>
          </cell>
          <cell r="C284" t="str">
            <v>Grabado</v>
          </cell>
          <cell r="D284">
            <v>42741.420300925929</v>
          </cell>
          <cell r="E284">
            <v>0</v>
          </cell>
          <cell r="F284" t="str">
            <v>CENTRO CULTURAL Y SOCIAL MARTIRES CESPEDEZ Y GONZALEZ</v>
          </cell>
          <cell r="G284" t="str">
            <v>ORELLA 787</v>
          </cell>
          <cell r="H284" t="str">
            <v>Iquique</v>
          </cell>
          <cell r="I284" t="str">
            <v>Iquique</v>
          </cell>
          <cell r="J284">
            <v>0</v>
          </cell>
          <cell r="K284">
            <v>54137579</v>
          </cell>
          <cell r="L284" t="str">
            <v>piucoltarapaca@gmail.com</v>
          </cell>
          <cell r="M284">
            <v>42205</v>
          </cell>
          <cell r="N284">
            <v>42936</v>
          </cell>
          <cell r="O284">
            <v>40410</v>
          </cell>
          <cell r="P284">
            <v>0</v>
          </cell>
          <cell r="Q284">
            <v>1371180113</v>
          </cell>
          <cell r="R284" t="str">
            <v>CENTRO CULTURAL Y SOCIAL MARTIRES CESPEDEZ Y GONZALEZ</v>
          </cell>
          <cell r="S284" t="str">
            <v>BANCO ESTADO DE CHILE</v>
          </cell>
          <cell r="T284" t="str">
            <v>CHEQUERA ELECTRONICA/ CUENTA VISTA</v>
          </cell>
          <cell r="U284">
            <v>0</v>
          </cell>
          <cell r="V284" t="str">
            <v>NELSON BURBOA MANSILLA</v>
          </cell>
          <cell r="W284" t="str">
            <v>5.627.310-7</v>
          </cell>
          <cell r="X284" t="str">
            <v>ORELLA 787</v>
          </cell>
          <cell r="Y284">
            <v>0</v>
          </cell>
          <cell r="Z284">
            <v>0</v>
          </cell>
          <cell r="AA284" t="str">
            <v>piucoltarapaca@gmail.com</v>
          </cell>
          <cell r="AB284">
            <v>0</v>
          </cell>
          <cell r="AC284" t="str">
            <v>Ver Archivo</v>
          </cell>
          <cell r="AD284" t="str">
            <v>Ver Archivo</v>
          </cell>
          <cell r="AE284" t="str">
            <v>Ver Archivo</v>
          </cell>
          <cell r="AF284" t="str">
            <v>Ver Archivo</v>
          </cell>
          <cell r="AG284" t="str">
            <v>Ver Archivo</v>
          </cell>
        </row>
        <row r="285">
          <cell r="B285" t="str">
            <v>75.758.700-9</v>
          </cell>
          <cell r="C285" t="str">
            <v>Grabado</v>
          </cell>
          <cell r="D285">
            <v>42741.421203703707</v>
          </cell>
          <cell r="E285">
            <v>0</v>
          </cell>
          <cell r="F285" t="str">
            <v>club deportivo termas de mamiña</v>
          </cell>
          <cell r="G285" t="str">
            <v>junta de vecinos No.- 07 , pozo almonte</v>
          </cell>
          <cell r="H285" t="str">
            <v>Tamarugal</v>
          </cell>
          <cell r="I285" t="str">
            <v>Pozo Almonte</v>
          </cell>
          <cell r="J285">
            <v>0</v>
          </cell>
          <cell r="K285">
            <v>74747739</v>
          </cell>
          <cell r="L285" t="str">
            <v>clubdeportivotermasdemamina@gmail.com</v>
          </cell>
          <cell r="M285">
            <v>42223</v>
          </cell>
          <cell r="N285">
            <v>43324</v>
          </cell>
          <cell r="O285">
            <v>36430</v>
          </cell>
          <cell r="P285">
            <v>0</v>
          </cell>
          <cell r="Q285">
            <v>1260344397</v>
          </cell>
          <cell r="R285" t="str">
            <v>club deportivo termas de mamiña</v>
          </cell>
          <cell r="S285" t="str">
            <v>BANCO ESTADO DE CHILE</v>
          </cell>
          <cell r="T285" t="str">
            <v>CUENTA DE AHORROS</v>
          </cell>
          <cell r="U285">
            <v>0</v>
          </cell>
          <cell r="V285" t="str">
            <v>hector hernan jaque cstro</v>
          </cell>
          <cell r="W285" t="str">
            <v>12.418.952-7</v>
          </cell>
          <cell r="X285" t="str">
            <v>mamiña s/n</v>
          </cell>
          <cell r="Y285">
            <v>0</v>
          </cell>
          <cell r="Z285">
            <v>74747739</v>
          </cell>
          <cell r="AA285" t="str">
            <v>clubdeportivotermasdemamina@gmail.com</v>
          </cell>
          <cell r="AB285">
            <v>0</v>
          </cell>
          <cell r="AC285" t="str">
            <v>Ver Archivo</v>
          </cell>
          <cell r="AD285" t="str">
            <v>Ver Archivo</v>
          </cell>
          <cell r="AE285" t="str">
            <v>Ver Archivo</v>
          </cell>
          <cell r="AF285" t="str">
            <v>Ver Archivo</v>
          </cell>
          <cell r="AG285" t="str">
            <v>Ver Archivo</v>
          </cell>
        </row>
        <row r="286">
          <cell r="B286" t="str">
            <v>70.574.900-0</v>
          </cell>
          <cell r="C286" t="str">
            <v>Validada</v>
          </cell>
          <cell r="D286">
            <v>42818.397129629629</v>
          </cell>
          <cell r="E286">
            <v>0</v>
          </cell>
          <cell r="F286" t="str">
            <v>FUNDACION INTEGRA</v>
          </cell>
          <cell r="G286" t="str">
            <v>BARROS ARANA 1801</v>
          </cell>
          <cell r="H286" t="str">
            <v>Iquique</v>
          </cell>
          <cell r="I286" t="str">
            <v>Iquique</v>
          </cell>
          <cell r="J286">
            <v>2461700</v>
          </cell>
          <cell r="K286">
            <v>76205898</v>
          </cell>
          <cell r="L286" t="str">
            <v>eelorza@integra.cl</v>
          </cell>
          <cell r="M286">
            <v>42095</v>
          </cell>
          <cell r="N286" t="str">
            <v>0000-00-00</v>
          </cell>
          <cell r="O286">
            <v>29018</v>
          </cell>
          <cell r="P286">
            <v>0</v>
          </cell>
          <cell r="Q286">
            <v>65721180</v>
          </cell>
          <cell r="R286" t="str">
            <v>FUNDACION INTEGRA</v>
          </cell>
          <cell r="S286" t="str">
            <v>BANCO SANTANDER-CHILE</v>
          </cell>
          <cell r="T286" t="str">
            <v>CUENTA CORRIENTE</v>
          </cell>
          <cell r="U286">
            <v>0</v>
          </cell>
          <cell r="V286" t="str">
            <v>YOCELIN SANHUEZA DOWNING</v>
          </cell>
          <cell r="W286" t="str">
            <v>14.572.452-K</v>
          </cell>
          <cell r="X286" t="str">
            <v>BARROS ARANA 1801</v>
          </cell>
          <cell r="Y286">
            <v>2461700</v>
          </cell>
          <cell r="Z286">
            <v>61904654</v>
          </cell>
          <cell r="AA286" t="str">
            <v>ysanhueza@integra.cl</v>
          </cell>
          <cell r="AB286">
            <v>0</v>
          </cell>
          <cell r="AC286" t="str">
            <v>Ver Archivo</v>
          </cell>
          <cell r="AD286" t="str">
            <v>Ver Archivo</v>
          </cell>
          <cell r="AE286" t="str">
            <v>Ver Archivo</v>
          </cell>
          <cell r="AF286" t="str">
            <v>Ver Archivo</v>
          </cell>
          <cell r="AG286" t="str">
            <v>Ver Archivo</v>
          </cell>
        </row>
        <row r="287">
          <cell r="B287" t="str">
            <v>65.632.180-6</v>
          </cell>
          <cell r="C287" t="str">
            <v>Grabado</v>
          </cell>
          <cell r="D287">
            <v>42741.421388888892</v>
          </cell>
          <cell r="E287">
            <v>0</v>
          </cell>
          <cell r="F287" t="str">
            <v>Club adulto mayor San Pedro</v>
          </cell>
          <cell r="G287" t="str">
            <v>Galvarino 2215</v>
          </cell>
          <cell r="H287" t="str">
            <v>Iquique</v>
          </cell>
          <cell r="I287" t="str">
            <v>Iquique</v>
          </cell>
          <cell r="J287">
            <v>572334039</v>
          </cell>
          <cell r="K287">
            <v>981674155</v>
          </cell>
          <cell r="L287" t="str">
            <v>clubam.sanpedro.iquique@gmail.com</v>
          </cell>
          <cell r="M287">
            <v>42045</v>
          </cell>
          <cell r="N287">
            <v>43141</v>
          </cell>
          <cell r="O287">
            <v>41424</v>
          </cell>
          <cell r="P287">
            <v>0</v>
          </cell>
          <cell r="Q287">
            <v>1365783884</v>
          </cell>
          <cell r="R287" t="str">
            <v>Club adulto mayor San Pedro</v>
          </cell>
          <cell r="S287" t="str">
            <v>BANCO ESTADO DE CHILE</v>
          </cell>
          <cell r="T287" t="str">
            <v>CUENTA DE AHORROS</v>
          </cell>
          <cell r="U287">
            <v>0</v>
          </cell>
          <cell r="V287" t="str">
            <v>Sara Rojas Carter</v>
          </cell>
          <cell r="W287" t="str">
            <v>6.232.532-1</v>
          </cell>
          <cell r="X287" t="str">
            <v>Psje. Graneros 2353</v>
          </cell>
          <cell r="Y287">
            <v>572430535</v>
          </cell>
          <cell r="Z287">
            <v>966844716</v>
          </cell>
          <cell r="AA287" t="str">
            <v>sara.rojas.carter@hotmail.com</v>
          </cell>
          <cell r="AB287">
            <v>0</v>
          </cell>
          <cell r="AC287" t="str">
            <v>Ver Archivo</v>
          </cell>
          <cell r="AD287" t="str">
            <v>Ver Archivo</v>
          </cell>
          <cell r="AE287" t="str">
            <v>Ver Archivo</v>
          </cell>
          <cell r="AF287" t="str">
            <v>Ver Archivo</v>
          </cell>
          <cell r="AG287" t="str">
            <v>Ver Archivo</v>
          </cell>
        </row>
        <row r="288">
          <cell r="B288" t="str">
            <v>56.070.180-2</v>
          </cell>
          <cell r="C288" t="str">
            <v>Validada</v>
          </cell>
          <cell r="D288">
            <v>42838.402025462965</v>
          </cell>
          <cell r="E288">
            <v>0</v>
          </cell>
          <cell r="F288" t="str">
            <v>junta de vecinos genesis</v>
          </cell>
          <cell r="G288" t="str">
            <v>pasaje los naranjos 2931</v>
          </cell>
          <cell r="H288" t="str">
            <v>Iquique</v>
          </cell>
          <cell r="I288" t="str">
            <v>Alto Hospicio</v>
          </cell>
          <cell r="J288">
            <v>572495768</v>
          </cell>
          <cell r="K288">
            <v>72005837</v>
          </cell>
          <cell r="L288" t="str">
            <v>juntavgenesis@gmail.com</v>
          </cell>
          <cell r="M288">
            <v>42247</v>
          </cell>
          <cell r="N288">
            <v>43343</v>
          </cell>
          <cell r="O288">
            <v>34213</v>
          </cell>
          <cell r="P288">
            <v>0</v>
          </cell>
          <cell r="Q288">
            <v>1860244043</v>
          </cell>
          <cell r="R288" t="str">
            <v>junta de vecinos genesis</v>
          </cell>
          <cell r="S288" t="str">
            <v>BANCO ESTADO DE CHILE</v>
          </cell>
          <cell r="T288" t="str">
            <v>CUENTA DE AHORROS</v>
          </cell>
          <cell r="U288">
            <v>0</v>
          </cell>
          <cell r="V288" t="str">
            <v>alejandra gutierrez vasallo</v>
          </cell>
          <cell r="W288" t="str">
            <v>10.588.018-9</v>
          </cell>
          <cell r="X288" t="str">
            <v>los naranjos 2916</v>
          </cell>
          <cell r="Y288">
            <v>0</v>
          </cell>
          <cell r="Z288">
            <v>72005837</v>
          </cell>
          <cell r="AA288" t="str">
            <v>juntavgenesis@gmail.com</v>
          </cell>
          <cell r="AB288">
            <v>0</v>
          </cell>
          <cell r="AC288" t="str">
            <v>Ver Archivo</v>
          </cell>
          <cell r="AD288" t="str">
            <v>Ver Archivo</v>
          </cell>
          <cell r="AE288" t="str">
            <v>Ver Archivo</v>
          </cell>
          <cell r="AF288" t="str">
            <v>Ver Archivo</v>
          </cell>
          <cell r="AG288" t="str">
            <v>Ver Archivo</v>
          </cell>
        </row>
        <row r="289">
          <cell r="B289" t="str">
            <v>65.087.071-9</v>
          </cell>
          <cell r="C289" t="str">
            <v>Validada</v>
          </cell>
          <cell r="D289">
            <v>42853.692199074074</v>
          </cell>
          <cell r="E289">
            <v>0</v>
          </cell>
          <cell r="F289" t="str">
            <v>Club de Rally Norte Grande</v>
          </cell>
          <cell r="G289" t="str">
            <v>Pasaje Tres N° 2232</v>
          </cell>
          <cell r="H289" t="str">
            <v>Iquique</v>
          </cell>
          <cell r="I289" t="str">
            <v>Iquique</v>
          </cell>
          <cell r="J289">
            <v>964528024</v>
          </cell>
          <cell r="K289">
            <v>964528024</v>
          </cell>
          <cell r="L289" t="str">
            <v>clubderallynortegrande@gmail.com</v>
          </cell>
          <cell r="M289">
            <v>41738</v>
          </cell>
          <cell r="N289">
            <v>43207</v>
          </cell>
          <cell r="O289">
            <v>41015</v>
          </cell>
          <cell r="P289">
            <v>0</v>
          </cell>
          <cell r="Q289">
            <v>1309107850</v>
          </cell>
          <cell r="R289" t="str">
            <v>Club de Rally Norte Grande</v>
          </cell>
          <cell r="S289" t="str">
            <v>BANCO ESTADO DE CHILE</v>
          </cell>
          <cell r="T289" t="str">
            <v>CHEQUERA ELECTRONICA/ CUENTA VISTA</v>
          </cell>
          <cell r="U289">
            <v>0</v>
          </cell>
          <cell r="V289" t="str">
            <v>Juvana Poulsen Kovacevic</v>
          </cell>
          <cell r="W289" t="str">
            <v>10.978.017-0</v>
          </cell>
          <cell r="X289" t="str">
            <v>Pasaje Tres 2232</v>
          </cell>
          <cell r="Y289">
            <v>984281235</v>
          </cell>
          <cell r="Z289">
            <v>984281235</v>
          </cell>
          <cell r="AA289" t="str">
            <v>clubderallynortegrande@gmail.com</v>
          </cell>
          <cell r="AB289">
            <v>0</v>
          </cell>
          <cell r="AC289" t="str">
            <v>Ver Archivo</v>
          </cell>
          <cell r="AD289" t="str">
            <v>Ver Archivo</v>
          </cell>
          <cell r="AE289" t="str">
            <v>Ver Archivo</v>
          </cell>
          <cell r="AF289" t="str">
            <v>Ver Archivo</v>
          </cell>
          <cell r="AG289" t="str">
            <v>Ver Archivo</v>
          </cell>
        </row>
        <row r="290">
          <cell r="B290" t="str">
            <v>65.426.960-2</v>
          </cell>
          <cell r="C290" t="str">
            <v>Grabado</v>
          </cell>
          <cell r="D290" t="str">
            <v>0000-00-00 00:00:00</v>
          </cell>
          <cell r="E290">
            <v>0</v>
          </cell>
          <cell r="F290" t="str">
            <v>club deportivo y social santa laura</v>
          </cell>
          <cell r="G290" t="str">
            <v>santa laura 512</v>
          </cell>
          <cell r="H290" t="str">
            <v>Tamarugal</v>
          </cell>
          <cell r="I290" t="str">
            <v>Pozo Almonte</v>
          </cell>
          <cell r="J290">
            <v>0</v>
          </cell>
          <cell r="K290">
            <v>974083915</v>
          </cell>
          <cell r="L290" t="str">
            <v>cdsantalaura@gmail.com</v>
          </cell>
          <cell r="M290">
            <v>42155</v>
          </cell>
          <cell r="N290">
            <v>42886</v>
          </cell>
          <cell r="O290">
            <v>38174</v>
          </cell>
          <cell r="P290">
            <v>0</v>
          </cell>
          <cell r="Q290">
            <v>0</v>
          </cell>
          <cell r="R290">
            <v>0</v>
          </cell>
          <cell r="S290">
            <v>0</v>
          </cell>
          <cell r="T290">
            <v>0</v>
          </cell>
          <cell r="U290">
            <v>0</v>
          </cell>
          <cell r="V290" t="str">
            <v>manuel alejandro sepulveda trujillo</v>
          </cell>
          <cell r="W290" t="str">
            <v>11.858.297-7</v>
          </cell>
          <cell r="X290" t="str">
            <v>santa laura 512</v>
          </cell>
          <cell r="Y290">
            <v>0</v>
          </cell>
          <cell r="Z290">
            <v>974083915</v>
          </cell>
          <cell r="AA290" t="str">
            <v>cdsantalaura@gmail.com</v>
          </cell>
          <cell r="AB290">
            <v>0</v>
          </cell>
          <cell r="AC290">
            <v>0</v>
          </cell>
          <cell r="AD290">
            <v>0</v>
          </cell>
          <cell r="AE290">
            <v>0</v>
          </cell>
          <cell r="AF290">
            <v>0</v>
          </cell>
          <cell r="AG290">
            <v>0</v>
          </cell>
        </row>
        <row r="291">
          <cell r="B291" t="str">
            <v>65.057.647-0</v>
          </cell>
          <cell r="C291" t="str">
            <v>Validada</v>
          </cell>
          <cell r="D291">
            <v>42815.51321759259</v>
          </cell>
          <cell r="E291">
            <v>0</v>
          </cell>
          <cell r="F291" t="str">
            <v>clubdeportivo decai</v>
          </cell>
          <cell r="G291" t="str">
            <v>armada de chile 2351</v>
          </cell>
          <cell r="H291" t="str">
            <v>Iquique</v>
          </cell>
          <cell r="I291" t="str">
            <v>Iquique</v>
          </cell>
          <cell r="J291">
            <v>0</v>
          </cell>
          <cell r="K291">
            <v>992840474</v>
          </cell>
          <cell r="L291" t="str">
            <v>deporte.adaptado.iquique@gmail.com</v>
          </cell>
          <cell r="M291">
            <v>41064</v>
          </cell>
          <cell r="N291">
            <v>42901</v>
          </cell>
          <cell r="O291">
            <v>41033</v>
          </cell>
          <cell r="P291">
            <v>0</v>
          </cell>
          <cell r="Q291">
            <v>80844530</v>
          </cell>
          <cell r="R291" t="str">
            <v>clubdeportivo decai</v>
          </cell>
          <cell r="S291" t="str">
            <v>COOPEUCH</v>
          </cell>
          <cell r="T291" t="str">
            <v>CUENTA DE AHORROS</v>
          </cell>
          <cell r="U291">
            <v>0</v>
          </cell>
          <cell r="V291" t="str">
            <v>carlos ernesto carvajal polanco</v>
          </cell>
          <cell r="W291" t="str">
            <v>8.084.453-0</v>
          </cell>
          <cell r="X291" t="str">
            <v>arrmada de chile No. 2351</v>
          </cell>
          <cell r="Y291">
            <v>0</v>
          </cell>
          <cell r="Z291">
            <v>92940474</v>
          </cell>
          <cell r="AA291" t="str">
            <v>camarysport@gmail.com</v>
          </cell>
          <cell r="AB291">
            <v>0</v>
          </cell>
          <cell r="AC291" t="str">
            <v>Ver Archivo</v>
          </cell>
          <cell r="AD291" t="str">
            <v>Ver Archivo</v>
          </cell>
          <cell r="AE291" t="str">
            <v>Ver Archivo</v>
          </cell>
          <cell r="AF291" t="str">
            <v>Ver Archivo</v>
          </cell>
          <cell r="AG291" t="str">
            <v>Ver Archivo</v>
          </cell>
        </row>
        <row r="292">
          <cell r="B292" t="str">
            <v>65.722.350-6</v>
          </cell>
          <cell r="C292" t="str">
            <v>Validada</v>
          </cell>
          <cell r="D292">
            <v>42824.420983796299</v>
          </cell>
          <cell r="E292">
            <v>0</v>
          </cell>
          <cell r="F292" t="str">
            <v>junta de vecinos san jorge</v>
          </cell>
          <cell r="G292" t="str">
            <v>manz. 214 sitio 3 calle egipto</v>
          </cell>
          <cell r="H292" t="str">
            <v>Iquique</v>
          </cell>
          <cell r="I292" t="str">
            <v>Alto Hospicio</v>
          </cell>
          <cell r="J292">
            <v>0</v>
          </cell>
          <cell r="K292">
            <v>955305386</v>
          </cell>
          <cell r="L292" t="str">
            <v>jvecinalsanjorge@gmail.com</v>
          </cell>
          <cell r="M292">
            <v>42367</v>
          </cell>
          <cell r="N292">
            <v>43463</v>
          </cell>
          <cell r="O292">
            <v>38784</v>
          </cell>
          <cell r="P292">
            <v>0</v>
          </cell>
          <cell r="Q292">
            <v>1860312669</v>
          </cell>
          <cell r="R292" t="str">
            <v>junta de vecinos san jorge</v>
          </cell>
          <cell r="S292" t="str">
            <v>BANCO ESTADO DE CHILE</v>
          </cell>
          <cell r="T292" t="str">
            <v>CUENTA DE AHORROS</v>
          </cell>
          <cell r="U292">
            <v>0</v>
          </cell>
          <cell r="V292" t="str">
            <v>richard omar schutz schutz</v>
          </cell>
          <cell r="W292" t="str">
            <v>13.415.204-4</v>
          </cell>
          <cell r="X292" t="str">
            <v>calle egipto s/n</v>
          </cell>
          <cell r="Y292">
            <v>0</v>
          </cell>
          <cell r="Z292">
            <v>955305386</v>
          </cell>
          <cell r="AA292" t="str">
            <v>richutz_33@hotmail.com</v>
          </cell>
          <cell r="AB292">
            <v>0</v>
          </cell>
          <cell r="AC292" t="str">
            <v>Ver Archivo</v>
          </cell>
          <cell r="AD292" t="str">
            <v>Ver Archivo</v>
          </cell>
          <cell r="AE292" t="str">
            <v>Ver Archivo</v>
          </cell>
          <cell r="AF292" t="str">
            <v>Ver Archivo</v>
          </cell>
          <cell r="AG292" t="str">
            <v>Ver Archivo</v>
          </cell>
        </row>
        <row r="293">
          <cell r="B293" t="str">
            <v>65.062.257-K</v>
          </cell>
          <cell r="C293" t="str">
            <v>Validada</v>
          </cell>
          <cell r="D293">
            <v>42824.42292824074</v>
          </cell>
          <cell r="E293">
            <v>0</v>
          </cell>
          <cell r="F293" t="str">
            <v>junta de vecinos santa magdalena</v>
          </cell>
          <cell r="G293" t="str">
            <v>salitreras lagunas 3228</v>
          </cell>
          <cell r="H293" t="str">
            <v>Iquique</v>
          </cell>
          <cell r="I293" t="str">
            <v>Alto Hospicio</v>
          </cell>
          <cell r="J293">
            <v>0</v>
          </cell>
          <cell r="K293">
            <v>42112903</v>
          </cell>
          <cell r="L293" t="str">
            <v>jvsantamagdalena@gmail.com</v>
          </cell>
          <cell r="M293">
            <v>41762</v>
          </cell>
          <cell r="N293">
            <v>42858</v>
          </cell>
          <cell r="O293">
            <v>38712</v>
          </cell>
          <cell r="P293">
            <v>0</v>
          </cell>
          <cell r="Q293">
            <v>1870454089</v>
          </cell>
          <cell r="R293" t="str">
            <v>junta de vecinos santa magdalena</v>
          </cell>
          <cell r="S293" t="str">
            <v>BANCO ESTADO DE CHILE</v>
          </cell>
          <cell r="T293" t="str">
            <v>CUENTA DE AHORROS</v>
          </cell>
          <cell r="U293">
            <v>0</v>
          </cell>
          <cell r="V293" t="str">
            <v>nolfa pura sepulveda bustamante</v>
          </cell>
          <cell r="W293" t="str">
            <v>10.417.681-k</v>
          </cell>
          <cell r="X293" t="str">
            <v>salitreras lagunas 3228</v>
          </cell>
          <cell r="Y293">
            <v>0</v>
          </cell>
          <cell r="Z293">
            <v>42112903</v>
          </cell>
          <cell r="AA293" t="str">
            <v>nolfasepulveda@hotmail.com</v>
          </cell>
          <cell r="AB293">
            <v>0</v>
          </cell>
          <cell r="AC293" t="str">
            <v>Ver Archivo</v>
          </cell>
          <cell r="AD293" t="str">
            <v>Ver Archivo</v>
          </cell>
          <cell r="AE293" t="str">
            <v>Ver Archivo</v>
          </cell>
          <cell r="AF293" t="str">
            <v>Ver Archivo</v>
          </cell>
          <cell r="AG293" t="str">
            <v>Ver Archivo</v>
          </cell>
        </row>
        <row r="294">
          <cell r="B294" t="str">
            <v>65.264.130-k</v>
          </cell>
          <cell r="C294" t="str">
            <v>Validada</v>
          </cell>
          <cell r="D294">
            <v>42824.425011574072</v>
          </cell>
          <cell r="E294">
            <v>0</v>
          </cell>
          <cell r="F294" t="str">
            <v>junta de vecinos santa rosa</v>
          </cell>
          <cell r="G294" t="str">
            <v>calle los lagos maz 21 sitio 4</v>
          </cell>
          <cell r="H294" t="str">
            <v>Iquique</v>
          </cell>
          <cell r="I294" t="str">
            <v>Alto Hospicio</v>
          </cell>
          <cell r="J294">
            <v>0</v>
          </cell>
          <cell r="K294">
            <v>972852016</v>
          </cell>
          <cell r="L294" t="str">
            <v>juntavsantarosa@gmail.com</v>
          </cell>
          <cell r="M294">
            <v>42015</v>
          </cell>
          <cell r="N294">
            <v>43111</v>
          </cell>
          <cell r="O294">
            <v>37781</v>
          </cell>
          <cell r="P294">
            <v>0</v>
          </cell>
          <cell r="Q294">
            <v>1860384295</v>
          </cell>
          <cell r="R294" t="str">
            <v>junta de vecinos santa rosa</v>
          </cell>
          <cell r="S294" t="str">
            <v>BANCO ESTADO DE CHILE</v>
          </cell>
          <cell r="T294" t="str">
            <v>CUENTA DE AHORROS</v>
          </cell>
          <cell r="U294">
            <v>0</v>
          </cell>
          <cell r="V294" t="str">
            <v>nury janet rojo gonzalez</v>
          </cell>
          <cell r="W294" t="str">
            <v>7.120.225-9</v>
          </cell>
          <cell r="X294" t="str">
            <v>calle los lagos maz 21 sitio 4</v>
          </cell>
          <cell r="Y294">
            <v>0</v>
          </cell>
          <cell r="Z294">
            <v>972852016</v>
          </cell>
          <cell r="AA294" t="str">
            <v>juntavsantarosa@gmail.com</v>
          </cell>
          <cell r="AB294">
            <v>0</v>
          </cell>
          <cell r="AC294" t="str">
            <v>Ver Archivo</v>
          </cell>
          <cell r="AD294" t="str">
            <v>Ver Archivo</v>
          </cell>
          <cell r="AE294" t="str">
            <v>Ver Archivo</v>
          </cell>
          <cell r="AF294" t="str">
            <v>Ver Archivo</v>
          </cell>
          <cell r="AG294" t="str">
            <v>Ver Archivo</v>
          </cell>
        </row>
        <row r="295">
          <cell r="B295" t="str">
            <v>65.264.930-0</v>
          </cell>
          <cell r="C295" t="str">
            <v>Validada</v>
          </cell>
          <cell r="D295">
            <v>42824.428032407406</v>
          </cell>
          <cell r="E295">
            <v>0</v>
          </cell>
          <cell r="F295" t="str">
            <v>junta de vecinos sol naciente la pampa</v>
          </cell>
          <cell r="G295" t="str">
            <v>avenida francia manzana 40 sito 3</v>
          </cell>
          <cell r="H295" t="str">
            <v>Iquique</v>
          </cell>
          <cell r="I295" t="str">
            <v>Alto Hospicio</v>
          </cell>
          <cell r="J295">
            <v>0</v>
          </cell>
          <cell r="K295">
            <v>74656113</v>
          </cell>
          <cell r="L295" t="str">
            <v>jvecinalsolnacientedelapampa@gmail.com</v>
          </cell>
          <cell r="M295">
            <v>42302</v>
          </cell>
          <cell r="N295">
            <v>43398</v>
          </cell>
          <cell r="O295">
            <v>38439</v>
          </cell>
          <cell r="P295">
            <v>0</v>
          </cell>
          <cell r="Q295">
            <v>1860182366</v>
          </cell>
          <cell r="R295" t="str">
            <v>junta de vecinos sol naciente la pampa</v>
          </cell>
          <cell r="S295" t="str">
            <v>BANCO ESTADO DE CHILE</v>
          </cell>
          <cell r="T295" t="str">
            <v>CUENTA DE AHORROS</v>
          </cell>
          <cell r="U295">
            <v>0</v>
          </cell>
          <cell r="V295" t="str">
            <v>rosa elena gonzalez rivera</v>
          </cell>
          <cell r="W295" t="str">
            <v>9.989.373-7</v>
          </cell>
          <cell r="X295" t="str">
            <v>avenida francia manzana 40 sito 3</v>
          </cell>
          <cell r="Y295">
            <v>0</v>
          </cell>
          <cell r="Z295">
            <v>74656113</v>
          </cell>
          <cell r="AA295" t="str">
            <v>jvsolnacientelapampa@gmail.com</v>
          </cell>
          <cell r="AB295">
            <v>0</v>
          </cell>
          <cell r="AC295" t="str">
            <v>Ver Archivo</v>
          </cell>
          <cell r="AD295" t="str">
            <v>Ver Archivo</v>
          </cell>
          <cell r="AE295" t="str">
            <v>Ver Archivo</v>
          </cell>
          <cell r="AF295" t="str">
            <v>Ver Archivo</v>
          </cell>
          <cell r="AG295" t="str">
            <v>Ver Archivo</v>
          </cell>
        </row>
        <row r="296">
          <cell r="B296" t="str">
            <v>65.515.470-1</v>
          </cell>
          <cell r="C296" t="str">
            <v>Validada</v>
          </cell>
          <cell r="D296">
            <v>42823.413402777776</v>
          </cell>
          <cell r="E296">
            <v>0</v>
          </cell>
          <cell r="F296" t="str">
            <v>junta de vecinos el mirador</v>
          </cell>
          <cell r="G296" t="str">
            <v>pasaje 2 con las avellanas</v>
          </cell>
          <cell r="H296" t="str">
            <v>Iquique</v>
          </cell>
          <cell r="I296" t="str">
            <v>Alto Hospicio</v>
          </cell>
          <cell r="J296">
            <v>0</v>
          </cell>
          <cell r="K296">
            <v>84490163</v>
          </cell>
          <cell r="L296" t="str">
            <v>elmiradorjvaltohospicio@gmail.com</v>
          </cell>
          <cell r="M296">
            <v>42211</v>
          </cell>
          <cell r="N296">
            <v>43307</v>
          </cell>
          <cell r="O296">
            <v>34821</v>
          </cell>
          <cell r="P296">
            <v>0</v>
          </cell>
          <cell r="Q296">
            <v>1860400290</v>
          </cell>
          <cell r="R296" t="str">
            <v>junta de vecinos el mirador</v>
          </cell>
          <cell r="S296" t="str">
            <v>BANCO ESTADO DE CHILE</v>
          </cell>
          <cell r="T296" t="str">
            <v>CUENTA DE AHORROS</v>
          </cell>
          <cell r="U296">
            <v>0</v>
          </cell>
          <cell r="V296" t="str">
            <v>alicia edith pasten ahumada</v>
          </cell>
          <cell r="W296" t="str">
            <v>8.444.911-3</v>
          </cell>
          <cell r="X296" t="str">
            <v>pasaje2 2916 caliche2</v>
          </cell>
          <cell r="Y296">
            <v>0</v>
          </cell>
          <cell r="Z296">
            <v>84490163</v>
          </cell>
          <cell r="AA296" t="str">
            <v>alicia.pasten.a@hotmail.com</v>
          </cell>
          <cell r="AB296">
            <v>0</v>
          </cell>
          <cell r="AC296" t="str">
            <v>Ver Archivo</v>
          </cell>
          <cell r="AD296" t="str">
            <v>Ver Archivo</v>
          </cell>
          <cell r="AE296" t="str">
            <v>Ver Archivo</v>
          </cell>
          <cell r="AF296" t="str">
            <v>Ver Archivo</v>
          </cell>
          <cell r="AG296" t="str">
            <v>Ver Archivo</v>
          </cell>
        </row>
        <row r="297">
          <cell r="B297" t="str">
            <v>74.407.800-8</v>
          </cell>
          <cell r="C297" t="str">
            <v>Validada</v>
          </cell>
          <cell r="D297">
            <v>42864.458402777775</v>
          </cell>
          <cell r="E297">
            <v>0</v>
          </cell>
          <cell r="F297" t="str">
            <v>junta de vecino bernardo leigthon</v>
          </cell>
          <cell r="G297" t="str">
            <v>los almendros 3364</v>
          </cell>
          <cell r="H297" t="str">
            <v>Iquique</v>
          </cell>
          <cell r="I297" t="str">
            <v>Alto Hospicio</v>
          </cell>
          <cell r="J297">
            <v>0</v>
          </cell>
          <cell r="K297">
            <v>989424272</v>
          </cell>
          <cell r="L297" t="str">
            <v>jvecinalbernardoleigthon@gmail.com</v>
          </cell>
          <cell r="M297">
            <v>41909</v>
          </cell>
          <cell r="N297">
            <v>43005</v>
          </cell>
          <cell r="O297">
            <v>39693</v>
          </cell>
          <cell r="P297">
            <v>0</v>
          </cell>
          <cell r="Q297">
            <v>1860331710</v>
          </cell>
          <cell r="R297" t="str">
            <v>junta vecinal bernardo leigthon</v>
          </cell>
          <cell r="S297" t="str">
            <v>BANCO ESTADO DE CHILE</v>
          </cell>
          <cell r="T297" t="str">
            <v>CUENTA DE AHORROS</v>
          </cell>
          <cell r="U297">
            <v>0</v>
          </cell>
          <cell r="V297" t="str">
            <v>monica de lourdes cortes cabrera</v>
          </cell>
          <cell r="W297" t="str">
            <v>9.195.518-0</v>
          </cell>
          <cell r="X297" t="str">
            <v>los naranjos 3237</v>
          </cell>
          <cell r="Y297">
            <v>0</v>
          </cell>
          <cell r="Z297">
            <v>989424272</v>
          </cell>
          <cell r="AA297" t="str">
            <v>jvecinalbernardoleigthon@gmail.com</v>
          </cell>
          <cell r="AB297">
            <v>0</v>
          </cell>
          <cell r="AC297" t="str">
            <v>Ver Archivo</v>
          </cell>
          <cell r="AD297" t="str">
            <v>Ver Archivo</v>
          </cell>
          <cell r="AE297" t="str">
            <v>Ver Archivo</v>
          </cell>
          <cell r="AF297" t="str">
            <v>Ver Archivo</v>
          </cell>
          <cell r="AG297" t="str">
            <v>Ver Archivo</v>
          </cell>
        </row>
        <row r="298">
          <cell r="B298" t="str">
            <v>65.068.038-3</v>
          </cell>
          <cell r="C298" t="str">
            <v>Validada</v>
          </cell>
          <cell r="D298">
            <v>42824.432835648149</v>
          </cell>
          <cell r="E298">
            <v>0</v>
          </cell>
          <cell r="F298" t="str">
            <v>junta de vecinos los rios</v>
          </cell>
          <cell r="G298" t="str">
            <v>gabriela mistral 4159</v>
          </cell>
          <cell r="H298" t="str">
            <v>Iquique</v>
          </cell>
          <cell r="I298" t="str">
            <v>Alto Hospicio</v>
          </cell>
          <cell r="J298">
            <v>0</v>
          </cell>
          <cell r="K298">
            <v>96922911</v>
          </cell>
          <cell r="L298" t="str">
            <v>jvecinallosrios@gmail.com</v>
          </cell>
          <cell r="M298">
            <v>42281</v>
          </cell>
          <cell r="N298">
            <v>43377</v>
          </cell>
          <cell r="O298">
            <v>41184</v>
          </cell>
          <cell r="P298">
            <v>0</v>
          </cell>
          <cell r="Q298">
            <v>1870524648</v>
          </cell>
          <cell r="R298" t="str">
            <v>junta de vecinos los rios</v>
          </cell>
          <cell r="S298" t="str">
            <v>BANCO ESTADO DE CHILE</v>
          </cell>
          <cell r="T298" t="str">
            <v>CUENTA DE AHORROS</v>
          </cell>
          <cell r="U298">
            <v>0</v>
          </cell>
          <cell r="V298" t="str">
            <v>yessenia mondaca bruna</v>
          </cell>
          <cell r="W298" t="str">
            <v>13.975.356-9</v>
          </cell>
          <cell r="X298" t="str">
            <v>rio aysen 3037</v>
          </cell>
          <cell r="Y298">
            <v>0</v>
          </cell>
          <cell r="Z298">
            <v>96922911</v>
          </cell>
          <cell r="AA298" t="str">
            <v>jvecinallosrios@gmail.com</v>
          </cell>
          <cell r="AB298">
            <v>0</v>
          </cell>
          <cell r="AC298" t="str">
            <v>Ver Archivo</v>
          </cell>
          <cell r="AD298" t="str">
            <v>Ver Archivo</v>
          </cell>
          <cell r="AE298" t="str">
            <v>Ver Archivo</v>
          </cell>
          <cell r="AF298" t="str">
            <v>Ver Archivo</v>
          </cell>
          <cell r="AG298" t="str">
            <v>Ver Archivo</v>
          </cell>
        </row>
        <row r="299">
          <cell r="B299" t="str">
            <v>65.532.700-2</v>
          </cell>
          <cell r="C299" t="str">
            <v>Grabado</v>
          </cell>
          <cell r="D299">
            <v>42741.422071759262</v>
          </cell>
          <cell r="E299">
            <v>0</v>
          </cell>
          <cell r="F299" t="str">
            <v>junta de vecino jaime guzman</v>
          </cell>
          <cell r="G299" t="str">
            <v>mexico mz 2 25 s/1</v>
          </cell>
          <cell r="H299" t="str">
            <v>Iquique</v>
          </cell>
          <cell r="I299" t="str">
            <v>Alto Hospicio</v>
          </cell>
          <cell r="J299">
            <v>0</v>
          </cell>
          <cell r="K299">
            <v>62713206</v>
          </cell>
          <cell r="L299" t="str">
            <v>jvecinaljaimeguzman@gmail.com</v>
          </cell>
          <cell r="M299">
            <v>41866</v>
          </cell>
          <cell r="N299">
            <v>42962</v>
          </cell>
          <cell r="O299">
            <v>38483</v>
          </cell>
          <cell r="P299">
            <v>0</v>
          </cell>
          <cell r="Q299">
            <v>1870524649</v>
          </cell>
          <cell r="R299" t="str">
            <v>junta de vecino jaime guzman</v>
          </cell>
          <cell r="S299" t="str">
            <v>BANCO ESTADO DE CHILE</v>
          </cell>
          <cell r="T299" t="str">
            <v>CUENTA DE AHORROS</v>
          </cell>
          <cell r="U299">
            <v>0</v>
          </cell>
          <cell r="V299" t="str">
            <v>Ruth melchora vilca villanueva</v>
          </cell>
          <cell r="W299" t="str">
            <v>14.685.936-4</v>
          </cell>
          <cell r="X299" t="str">
            <v>mexico m2 sitio 25</v>
          </cell>
          <cell r="Y299">
            <v>0</v>
          </cell>
          <cell r="Z299">
            <v>62713206</v>
          </cell>
          <cell r="AA299" t="str">
            <v>jvecinaljaimeguzman@gmail.com</v>
          </cell>
          <cell r="AB299">
            <v>0</v>
          </cell>
          <cell r="AC299" t="str">
            <v>Ver Archivo</v>
          </cell>
          <cell r="AD299" t="str">
            <v>Ver Archivo</v>
          </cell>
          <cell r="AE299" t="str">
            <v>Ver Archivo</v>
          </cell>
          <cell r="AF299" t="str">
            <v>Ver Archivo</v>
          </cell>
          <cell r="AG299" t="str">
            <v>Ver Archivo</v>
          </cell>
        </row>
        <row r="300">
          <cell r="B300" t="str">
            <v>75.963.010-6</v>
          </cell>
          <cell r="C300" t="str">
            <v>Validada</v>
          </cell>
          <cell r="D300">
            <v>42824.435312499998</v>
          </cell>
          <cell r="E300">
            <v>0</v>
          </cell>
          <cell r="F300" t="str">
            <v>junta de vecinos alianza</v>
          </cell>
          <cell r="G300" t="str">
            <v>avenida pan de azúcar 2870</v>
          </cell>
          <cell r="H300" t="str">
            <v>Iquique</v>
          </cell>
          <cell r="I300" t="str">
            <v>Alto Hospicio</v>
          </cell>
          <cell r="J300">
            <v>0</v>
          </cell>
          <cell r="K300">
            <v>87334991</v>
          </cell>
          <cell r="L300" t="str">
            <v>jvalianzaaho@gmail.com</v>
          </cell>
          <cell r="M300">
            <v>42692</v>
          </cell>
          <cell r="N300">
            <v>43787</v>
          </cell>
          <cell r="O300">
            <v>35832</v>
          </cell>
          <cell r="P300">
            <v>0</v>
          </cell>
          <cell r="Q300">
            <v>1860143719</v>
          </cell>
          <cell r="R300" t="str">
            <v>junta de vecinos alianza</v>
          </cell>
          <cell r="S300" t="str">
            <v>BANCO ESTADO DE CHILE</v>
          </cell>
          <cell r="T300" t="str">
            <v>CUENTA DE AHORROS</v>
          </cell>
          <cell r="U300">
            <v>0</v>
          </cell>
          <cell r="V300" t="str">
            <v>agustin amas perez</v>
          </cell>
          <cell r="W300" t="str">
            <v>5.488.655-1</v>
          </cell>
          <cell r="X300" t="str">
            <v>avenida pan de azúcar 2870</v>
          </cell>
          <cell r="Y300">
            <v>0</v>
          </cell>
          <cell r="Z300">
            <v>87334991</v>
          </cell>
          <cell r="AA300" t="str">
            <v>jvalianzaaho@gmail.com</v>
          </cell>
          <cell r="AB300">
            <v>0</v>
          </cell>
          <cell r="AC300" t="str">
            <v>Ver Archivo</v>
          </cell>
          <cell r="AD300" t="str">
            <v>Ver Archivo</v>
          </cell>
          <cell r="AE300" t="str">
            <v>Ver Archivo</v>
          </cell>
          <cell r="AF300" t="str">
            <v>Ver Archivo</v>
          </cell>
          <cell r="AG300" t="str">
            <v>Ver Archivo</v>
          </cell>
        </row>
        <row r="301">
          <cell r="B301" t="str">
            <v>65.004.897-0</v>
          </cell>
          <cell r="C301" t="str">
            <v>Validada</v>
          </cell>
          <cell r="D301">
            <v>42849.374143518522</v>
          </cell>
          <cell r="E301">
            <v>0</v>
          </cell>
          <cell r="F301" t="str">
            <v>JUNTA DE VECINOS VILLA VISTA AL MAR</v>
          </cell>
          <cell r="G301" t="str">
            <v>CIRCUNVALACION CON RIO LIMARI S/N</v>
          </cell>
          <cell r="H301" t="str">
            <v>Iquique</v>
          </cell>
          <cell r="I301" t="str">
            <v>Alto Hospicio</v>
          </cell>
          <cell r="J301">
            <v>0</v>
          </cell>
          <cell r="K301">
            <v>83669955</v>
          </cell>
          <cell r="L301" t="str">
            <v>juntavillavista.almar@hotmail.com</v>
          </cell>
          <cell r="M301">
            <v>42058</v>
          </cell>
          <cell r="N301">
            <v>43154</v>
          </cell>
          <cell r="O301">
            <v>41424</v>
          </cell>
          <cell r="P301">
            <v>0</v>
          </cell>
          <cell r="Q301">
            <v>1366085005</v>
          </cell>
          <cell r="R301" t="str">
            <v>Junta de vecinos villa vista al mar</v>
          </cell>
          <cell r="S301" t="str">
            <v>BANCO ESTADO DE CHILE</v>
          </cell>
          <cell r="T301" t="str">
            <v>CUENTA DE AHORROS</v>
          </cell>
          <cell r="U301">
            <v>0</v>
          </cell>
          <cell r="V301" t="str">
            <v>Sara Alejandra Blas Coriza</v>
          </cell>
          <cell r="W301" t="str">
            <v>13.639.081-3</v>
          </cell>
          <cell r="X301" t="str">
            <v>Rio huasco 3026</v>
          </cell>
          <cell r="Y301">
            <v>0</v>
          </cell>
          <cell r="Z301">
            <v>83669955</v>
          </cell>
          <cell r="AA301" t="str">
            <v>juntavillavista.almar@hotmail.com</v>
          </cell>
          <cell r="AB301">
            <v>0</v>
          </cell>
          <cell r="AC301" t="str">
            <v>Ver Archivo</v>
          </cell>
          <cell r="AD301" t="str">
            <v>Ver Archivo</v>
          </cell>
          <cell r="AE301" t="str">
            <v>Ver Archivo</v>
          </cell>
          <cell r="AF301" t="str">
            <v>Ver Archivo</v>
          </cell>
          <cell r="AG301" t="str">
            <v>Ver Archivo</v>
          </cell>
        </row>
        <row r="302">
          <cell r="B302" t="str">
            <v>65.071.671-k</v>
          </cell>
          <cell r="C302" t="str">
            <v>Validada</v>
          </cell>
          <cell r="D302">
            <v>42818.383437500001</v>
          </cell>
          <cell r="E302">
            <v>0</v>
          </cell>
          <cell r="F302" t="str">
            <v>colectividad cultural, social y deportiva boliviana</v>
          </cell>
          <cell r="G302" t="str">
            <v>Manuel Bulnes 2174</v>
          </cell>
          <cell r="H302" t="str">
            <v>Iquique</v>
          </cell>
          <cell r="I302" t="str">
            <v>Iquique</v>
          </cell>
          <cell r="J302">
            <v>967556603</v>
          </cell>
          <cell r="K302">
            <v>967556603</v>
          </cell>
          <cell r="L302" t="str">
            <v>importadoracoca@hotmail.cl</v>
          </cell>
          <cell r="M302">
            <v>41430</v>
          </cell>
          <cell r="N302">
            <v>42619</v>
          </cell>
          <cell r="O302">
            <v>41437</v>
          </cell>
          <cell r="P302">
            <v>0</v>
          </cell>
          <cell r="Q302">
            <v>1366267251</v>
          </cell>
          <cell r="R302" t="str">
            <v>colectividad cultural, social y deportiva boliviana</v>
          </cell>
          <cell r="S302" t="str">
            <v>BANCO ESTADO DE CHILE</v>
          </cell>
          <cell r="T302" t="str">
            <v>CUENTA DE AHORROS</v>
          </cell>
          <cell r="U302">
            <v>0</v>
          </cell>
          <cell r="V302" t="str">
            <v>Angel Williams Coca Huanca</v>
          </cell>
          <cell r="W302" t="str">
            <v>2.116.3148.1</v>
          </cell>
          <cell r="X302" t="str">
            <v>Manuel Bulnes 2174</v>
          </cell>
          <cell r="Y302">
            <v>967556603</v>
          </cell>
          <cell r="Z302">
            <v>967556603</v>
          </cell>
          <cell r="AA302" t="str">
            <v>importadoracoca@hotmail.cl</v>
          </cell>
          <cell r="AB302">
            <v>0</v>
          </cell>
          <cell r="AC302" t="str">
            <v>Ver Archivo</v>
          </cell>
          <cell r="AD302" t="str">
            <v>Ver Archivo</v>
          </cell>
          <cell r="AE302" t="str">
            <v>Ver Archivo</v>
          </cell>
          <cell r="AF302" t="str">
            <v>Ver Archivo</v>
          </cell>
          <cell r="AG302" t="str">
            <v>Ver Archivo</v>
          </cell>
        </row>
        <row r="303">
          <cell r="B303" t="str">
            <v>73.227.300-K</v>
          </cell>
          <cell r="C303" t="str">
            <v>Grabado</v>
          </cell>
          <cell r="D303">
            <v>42741.422013888892</v>
          </cell>
          <cell r="E303">
            <v>0</v>
          </cell>
          <cell r="F303" t="str">
            <v>JUNTA VECINAL NORTE HOSPITAL UNIDAD VECINAL Nº6 BARRIO NORTE HOSPITAL</v>
          </cell>
          <cell r="G303" t="str">
            <v>HEROES DE LA CONCEPCION 320</v>
          </cell>
          <cell r="H303" t="str">
            <v>Iquique</v>
          </cell>
          <cell r="I303" t="str">
            <v>Iquique</v>
          </cell>
          <cell r="J303">
            <v>572422762</v>
          </cell>
          <cell r="K303">
            <v>967198350</v>
          </cell>
          <cell r="L303" t="str">
            <v>juntavecinalnortehospital@gmail.com</v>
          </cell>
          <cell r="M303">
            <v>41791</v>
          </cell>
          <cell r="N303">
            <v>42887</v>
          </cell>
          <cell r="O303">
            <v>32889</v>
          </cell>
          <cell r="P303">
            <v>0</v>
          </cell>
          <cell r="Q303">
            <v>1362205707</v>
          </cell>
          <cell r="R303" t="str">
            <v>JUNTA VECINAL NORTE HOSPITAL UNIDAD VECINAL Nº6 BARRIO NORTE HOSPITAL</v>
          </cell>
          <cell r="S303" t="str">
            <v>BANCO ESTADO DE CHILE</v>
          </cell>
          <cell r="T303" t="str">
            <v>CUENTA DE AHORROS</v>
          </cell>
          <cell r="U303">
            <v>0</v>
          </cell>
          <cell r="V303" t="str">
            <v>ROSA DEL CARMEN COEVAS ZAMBRA</v>
          </cell>
          <cell r="W303" t="str">
            <v>6.473.653-1</v>
          </cell>
          <cell r="X303" t="str">
            <v>ARTURO PEREZ CANTO 309</v>
          </cell>
          <cell r="Y303">
            <v>572422762</v>
          </cell>
          <cell r="Z303">
            <v>967198350</v>
          </cell>
          <cell r="AA303" t="str">
            <v>rosa.coevas.zambra@gmail.com</v>
          </cell>
          <cell r="AB303">
            <v>0</v>
          </cell>
          <cell r="AC303" t="str">
            <v>Ver Archivo</v>
          </cell>
          <cell r="AD303" t="str">
            <v>Ver Archivo</v>
          </cell>
          <cell r="AE303" t="str">
            <v>Ver Archivo</v>
          </cell>
          <cell r="AF303" t="str">
            <v>Ver Archivo</v>
          </cell>
          <cell r="AG303" t="str">
            <v>Ver Archivo</v>
          </cell>
        </row>
        <row r="304">
          <cell r="B304" t="str">
            <v>65.423.330-6</v>
          </cell>
          <cell r="C304" t="str">
            <v>Grabado</v>
          </cell>
          <cell r="D304">
            <v>42741.422337962962</v>
          </cell>
          <cell r="E304">
            <v>0</v>
          </cell>
          <cell r="F304" t="str">
            <v>CLUB ADULTO MAYOR AYMARA DEL DESIERTO</v>
          </cell>
          <cell r="G304" t="str">
            <v>DIEGO PORTALES 2170</v>
          </cell>
          <cell r="H304" t="str">
            <v>Iquique</v>
          </cell>
          <cell r="I304" t="str">
            <v>Iquique</v>
          </cell>
          <cell r="J304">
            <v>0</v>
          </cell>
          <cell r="K304">
            <v>989819456</v>
          </cell>
          <cell r="L304" t="str">
            <v>camaymaradesierto@gmail.com</v>
          </cell>
          <cell r="M304">
            <v>42114</v>
          </cell>
          <cell r="N304">
            <v>43210</v>
          </cell>
          <cell r="O304">
            <v>38154</v>
          </cell>
          <cell r="P304">
            <v>0</v>
          </cell>
          <cell r="Q304">
            <v>1365726201</v>
          </cell>
          <cell r="R304" t="str">
            <v>CLUB ADULTO MAYOR AYMARA DEL DESIERTO</v>
          </cell>
          <cell r="S304" t="str">
            <v>BANCO ESTADO DE CHILE</v>
          </cell>
          <cell r="T304" t="str">
            <v>CUENTA DE AHORROS</v>
          </cell>
          <cell r="U304">
            <v>0</v>
          </cell>
          <cell r="V304" t="str">
            <v>NILDA AURELIA MAMANI MAMANI</v>
          </cell>
          <cell r="W304" t="str">
            <v>5.133.159-1</v>
          </cell>
          <cell r="X304" t="str">
            <v>CERRO DRAGON 3526</v>
          </cell>
          <cell r="Y304">
            <v>572443154</v>
          </cell>
          <cell r="Z304">
            <v>989819456</v>
          </cell>
          <cell r="AA304" t="str">
            <v>camaymaradesierto@gmail.com</v>
          </cell>
          <cell r="AB304">
            <v>0</v>
          </cell>
          <cell r="AC304" t="str">
            <v>Ver Archivo</v>
          </cell>
          <cell r="AD304" t="str">
            <v>Ver Archivo</v>
          </cell>
          <cell r="AE304" t="str">
            <v>Ver Archivo</v>
          </cell>
          <cell r="AF304" t="str">
            <v>Ver Archivo</v>
          </cell>
          <cell r="AG304" t="str">
            <v>Ver Archivo</v>
          </cell>
        </row>
        <row r="305">
          <cell r="B305" t="str">
            <v>65.102.652-0</v>
          </cell>
          <cell r="C305" t="str">
            <v>Grabado</v>
          </cell>
          <cell r="D305">
            <v>42741.422129629631</v>
          </cell>
          <cell r="E305">
            <v>0</v>
          </cell>
          <cell r="F305" t="str">
            <v>CENTRO CULTURAL Y SOCIAL RELIGIOSO MORENO EX SALITRERA VICTORIA</v>
          </cell>
          <cell r="G305" t="str">
            <v>PJE HUARA 2924-A. POBL. SALITRERA VICTORIA</v>
          </cell>
          <cell r="H305" t="str">
            <v>Iquique</v>
          </cell>
          <cell r="I305" t="str">
            <v>Iquique</v>
          </cell>
          <cell r="J305">
            <v>572452874</v>
          </cell>
          <cell r="K305">
            <v>979755115</v>
          </cell>
          <cell r="L305" t="str">
            <v>ccsrmorenoexsalvictoria@gmail.com</v>
          </cell>
          <cell r="M305">
            <v>41991</v>
          </cell>
          <cell r="N305">
            <v>43087</v>
          </cell>
          <cell r="O305">
            <v>35859</v>
          </cell>
          <cell r="P305">
            <v>0</v>
          </cell>
          <cell r="Q305">
            <v>1371205710</v>
          </cell>
          <cell r="R305" t="str">
            <v>CENTRO CULTURAL Y SOCIAL RELIGIOSO MORENO EX SALITRERA VICTORIA</v>
          </cell>
          <cell r="S305" t="str">
            <v>BANCO ESTADO DE CHILE</v>
          </cell>
          <cell r="T305" t="str">
            <v>CHEQUERA ELECTRONICA/ CUENTA VISTA</v>
          </cell>
          <cell r="U305">
            <v>0</v>
          </cell>
          <cell r="V305" t="str">
            <v>GUILLERMO CESAR MILLA ARGANDOÑA</v>
          </cell>
          <cell r="W305" t="str">
            <v>12.800.467-K</v>
          </cell>
          <cell r="X305" t="str">
            <v>LOS ALGARROBOS 3756</v>
          </cell>
          <cell r="Y305">
            <v>0</v>
          </cell>
          <cell r="Z305">
            <v>979755115</v>
          </cell>
          <cell r="AA305" t="str">
            <v>gmilla@infomin.cl</v>
          </cell>
          <cell r="AB305">
            <v>0</v>
          </cell>
          <cell r="AC305" t="str">
            <v>Ver Archivo</v>
          </cell>
          <cell r="AD305" t="str">
            <v>Ver Archivo</v>
          </cell>
          <cell r="AE305" t="str">
            <v>Ver Archivo</v>
          </cell>
          <cell r="AF305" t="str">
            <v>Ver Archivo</v>
          </cell>
          <cell r="AG305" t="str">
            <v>Ver Archivo</v>
          </cell>
        </row>
        <row r="306">
          <cell r="B306" t="str">
            <v>65.263.870-8</v>
          </cell>
          <cell r="C306" t="str">
            <v>Validada</v>
          </cell>
          <cell r="D306">
            <v>42831.433611111112</v>
          </cell>
          <cell r="E306">
            <v>0</v>
          </cell>
          <cell r="F306" t="str">
            <v>Club social y deportivo Rapa Nui</v>
          </cell>
          <cell r="G306" t="str">
            <v>Psje.Guinea Mz 15 St. 9 La pampa</v>
          </cell>
          <cell r="H306" t="str">
            <v>Iquique</v>
          </cell>
          <cell r="I306" t="str">
            <v>Alto Hospicio</v>
          </cell>
          <cell r="J306">
            <v>0</v>
          </cell>
          <cell r="K306">
            <v>978811323</v>
          </cell>
          <cell r="L306" t="str">
            <v>csdrapanui@gmail.com</v>
          </cell>
          <cell r="M306">
            <v>42772</v>
          </cell>
          <cell r="N306">
            <v>43867</v>
          </cell>
          <cell r="O306">
            <v>37323</v>
          </cell>
          <cell r="P306">
            <v>0</v>
          </cell>
          <cell r="Q306">
            <v>1860509136</v>
          </cell>
          <cell r="R306" t="str">
            <v>Club social y deportivo Rapa Nui</v>
          </cell>
          <cell r="S306" t="str">
            <v>BANCO ESTADO DE CHILE</v>
          </cell>
          <cell r="T306" t="str">
            <v>CUENTA DE AHORROS</v>
          </cell>
          <cell r="U306">
            <v>0</v>
          </cell>
          <cell r="V306" t="str">
            <v>David Andres Ordenes Cortés</v>
          </cell>
          <cell r="W306" t="str">
            <v>13.537.325-7</v>
          </cell>
          <cell r="X306" t="str">
            <v>Psje. Guinea</v>
          </cell>
          <cell r="Y306">
            <v>0</v>
          </cell>
          <cell r="Z306">
            <v>978811323</v>
          </cell>
          <cell r="AA306" t="str">
            <v>davord_@hotmail.com</v>
          </cell>
          <cell r="AB306">
            <v>0</v>
          </cell>
          <cell r="AC306" t="str">
            <v>Ver Archivo</v>
          </cell>
          <cell r="AD306" t="str">
            <v>Ver Archivo</v>
          </cell>
          <cell r="AE306" t="str">
            <v>Ver Archivo</v>
          </cell>
          <cell r="AF306" t="str">
            <v>Ver Archivo</v>
          </cell>
          <cell r="AG306" t="str">
            <v>Ver Archivo</v>
          </cell>
        </row>
        <row r="307">
          <cell r="B307" t="str">
            <v>65.085.844-1</v>
          </cell>
          <cell r="C307" t="str">
            <v>Validada</v>
          </cell>
          <cell r="D307">
            <v>42824.437442129631</v>
          </cell>
          <cell r="E307">
            <v>0</v>
          </cell>
          <cell r="F307" t="str">
            <v>ong agrodesierto</v>
          </cell>
          <cell r="G307" t="str">
            <v>arturo prat 1016</v>
          </cell>
          <cell r="H307" t="str">
            <v>Iquique</v>
          </cell>
          <cell r="I307" t="str">
            <v>Iquique</v>
          </cell>
          <cell r="J307">
            <v>0</v>
          </cell>
          <cell r="K307">
            <v>72852016</v>
          </cell>
          <cell r="L307" t="str">
            <v>ongagrodesierto@gmail.com</v>
          </cell>
          <cell r="M307">
            <v>41911</v>
          </cell>
          <cell r="N307">
            <v>43007</v>
          </cell>
          <cell r="O307">
            <v>41834</v>
          </cell>
          <cell r="P307">
            <v>0</v>
          </cell>
          <cell r="Q307">
            <v>650858441</v>
          </cell>
          <cell r="R307" t="str">
            <v>ong agrodesierto</v>
          </cell>
          <cell r="S307" t="str">
            <v>BANCO ESTADO DE CHILE</v>
          </cell>
          <cell r="T307" t="str">
            <v>CHEQUERA ELECTRONICA/ CUENTA VISTA</v>
          </cell>
          <cell r="U307">
            <v>0</v>
          </cell>
          <cell r="V307" t="str">
            <v>jorge francisco celis arellano</v>
          </cell>
          <cell r="W307" t="str">
            <v>13.347.597-4</v>
          </cell>
          <cell r="X307" t="str">
            <v>salitrera virgina 2924</v>
          </cell>
          <cell r="Y307">
            <v>0</v>
          </cell>
          <cell r="Z307">
            <v>72852016</v>
          </cell>
          <cell r="AA307" t="str">
            <v>cear,jorge@gmail.com</v>
          </cell>
          <cell r="AB307">
            <v>0</v>
          </cell>
          <cell r="AC307" t="str">
            <v>Ver Archivo</v>
          </cell>
          <cell r="AD307" t="str">
            <v>Ver Archivo</v>
          </cell>
          <cell r="AE307" t="str">
            <v>Ver Archivo</v>
          </cell>
          <cell r="AF307" t="str">
            <v>Ver Archivo</v>
          </cell>
          <cell r="AG307" t="str">
            <v>Ver Archivo</v>
          </cell>
        </row>
        <row r="308">
          <cell r="B308" t="str">
            <v>65.717.340-1</v>
          </cell>
          <cell r="C308" t="str">
            <v>Validada</v>
          </cell>
          <cell r="D308">
            <v>42853.558819444443</v>
          </cell>
          <cell r="E308">
            <v>0</v>
          </cell>
          <cell r="F308" t="str">
            <v>Club deportivo Race Walking Marathon</v>
          </cell>
          <cell r="G308" t="str">
            <v>RÍO IMPERIAL 3046</v>
          </cell>
          <cell r="H308" t="str">
            <v>Iquique</v>
          </cell>
          <cell r="I308" t="str">
            <v>Iquique</v>
          </cell>
          <cell r="J308">
            <v>0</v>
          </cell>
          <cell r="K308">
            <v>569961341443</v>
          </cell>
          <cell r="L308" t="str">
            <v>Racewalkingmarathon@gmail.com</v>
          </cell>
          <cell r="M308">
            <v>42076</v>
          </cell>
          <cell r="N308">
            <v>42807</v>
          </cell>
          <cell r="O308">
            <v>38973</v>
          </cell>
          <cell r="P308">
            <v>0</v>
          </cell>
          <cell r="Q308">
            <v>1365815972</v>
          </cell>
          <cell r="R308" t="str">
            <v>Club deportivo Race Walking Marathon Iquique</v>
          </cell>
          <cell r="S308" t="str">
            <v>BANCO ESTADO DE CHILE</v>
          </cell>
          <cell r="T308" t="str">
            <v>CUENTA DE AHORROS</v>
          </cell>
          <cell r="U308">
            <v>0</v>
          </cell>
          <cell r="V308" t="str">
            <v>JONATAN RAMIREZ CASTRO</v>
          </cell>
          <cell r="W308" t="str">
            <v>14.105.761-8</v>
          </cell>
          <cell r="X308" t="str">
            <v>RÍO IMPERIAL 3046</v>
          </cell>
          <cell r="Y308">
            <v>0</v>
          </cell>
          <cell r="Z308">
            <v>569961341443</v>
          </cell>
          <cell r="AA308" t="str">
            <v>jonathan_ramirez14@hotmail.cl</v>
          </cell>
          <cell r="AB308">
            <v>0</v>
          </cell>
          <cell r="AC308" t="str">
            <v>Ver Archivo</v>
          </cell>
          <cell r="AD308" t="str">
            <v>Ver Archivo</v>
          </cell>
          <cell r="AE308" t="str">
            <v>Ver Archivo</v>
          </cell>
          <cell r="AF308" t="str">
            <v>Ver Archivo</v>
          </cell>
          <cell r="AG308" t="str">
            <v>Ver Archivo</v>
          </cell>
        </row>
        <row r="309">
          <cell r="B309" t="str">
            <v>65.034.947-4</v>
          </cell>
          <cell r="C309" t="str">
            <v>Validada</v>
          </cell>
          <cell r="D309">
            <v>42849.417245370372</v>
          </cell>
          <cell r="E309">
            <v>0</v>
          </cell>
          <cell r="F309" t="str">
            <v>centro social cultural conjunto la pergola</v>
          </cell>
          <cell r="G309" t="str">
            <v>los chunchos # 3123-A</v>
          </cell>
          <cell r="H309" t="str">
            <v>Iquique</v>
          </cell>
          <cell r="I309" t="str">
            <v>Iquique</v>
          </cell>
          <cell r="J309">
            <v>0</v>
          </cell>
          <cell r="K309">
            <v>69198579</v>
          </cell>
          <cell r="L309" t="str">
            <v>contacto@conjuntolapergola.cl</v>
          </cell>
          <cell r="M309">
            <v>42636</v>
          </cell>
          <cell r="N309">
            <v>43731</v>
          </cell>
          <cell r="O309">
            <v>40511</v>
          </cell>
          <cell r="P309">
            <v>0</v>
          </cell>
          <cell r="Q309">
            <v>1366288119</v>
          </cell>
          <cell r="R309" t="str">
            <v>centro social cultural conjunto la pergola</v>
          </cell>
          <cell r="S309" t="str">
            <v>BANCO ESTADO DE CHILE</v>
          </cell>
          <cell r="T309" t="str">
            <v>CUENTA DE AHORROS</v>
          </cell>
          <cell r="U309">
            <v>0</v>
          </cell>
          <cell r="V309" t="str">
            <v>juan castro mansilla</v>
          </cell>
          <cell r="W309" t="str">
            <v>7.131.991-1</v>
          </cell>
          <cell r="X309" t="str">
            <v>los chunchos # 3123-A</v>
          </cell>
          <cell r="Y309">
            <v>0</v>
          </cell>
          <cell r="Z309">
            <v>69198579</v>
          </cell>
          <cell r="AA309" t="str">
            <v>conjunto_la_pergola@hotmail.cl</v>
          </cell>
          <cell r="AB309">
            <v>0</v>
          </cell>
          <cell r="AC309" t="str">
            <v>Ver Archivo</v>
          </cell>
          <cell r="AD309" t="str">
            <v>Ver Archivo</v>
          </cell>
          <cell r="AE309" t="str">
            <v>Ver Archivo</v>
          </cell>
          <cell r="AF309" t="str">
            <v>Ver Archivo</v>
          </cell>
          <cell r="AG309" t="str">
            <v>Ver Archivo</v>
          </cell>
        </row>
        <row r="310">
          <cell r="B310" t="str">
            <v>71.514.600-2</v>
          </cell>
          <cell r="C310" t="str">
            <v>Validada</v>
          </cell>
          <cell r="D310">
            <v>42835.532268518517</v>
          </cell>
          <cell r="E310">
            <v>0</v>
          </cell>
          <cell r="F310" t="str">
            <v>Club Deportivo Carlos Ahumada Riveros</v>
          </cell>
          <cell r="G310" t="str">
            <v>Ejercito de Chile 2564</v>
          </cell>
          <cell r="H310" t="str">
            <v>Iquique</v>
          </cell>
          <cell r="I310" t="str">
            <v>Iquique</v>
          </cell>
          <cell r="J310">
            <v>0</v>
          </cell>
          <cell r="K310">
            <v>966172113</v>
          </cell>
          <cell r="L310" t="str">
            <v>enzohonda_111@hotmail.com</v>
          </cell>
          <cell r="M310">
            <v>41938</v>
          </cell>
          <cell r="N310">
            <v>42851</v>
          </cell>
          <cell r="O310">
            <v>32932</v>
          </cell>
          <cell r="P310">
            <v>0</v>
          </cell>
          <cell r="Q310">
            <v>133923581</v>
          </cell>
          <cell r="R310" t="str">
            <v>Club Deportivo Carlos Ahumada Riveros</v>
          </cell>
          <cell r="S310" t="str">
            <v>BANCO ESTADO DE CHILE</v>
          </cell>
          <cell r="T310" t="str">
            <v>CUENTA DE AHORROS</v>
          </cell>
          <cell r="U310">
            <v>0</v>
          </cell>
          <cell r="V310" t="str">
            <v>Enzo Alejandro Navarro Olea</v>
          </cell>
          <cell r="W310" t="str">
            <v>15.002.973-2</v>
          </cell>
          <cell r="X310" t="str">
            <v>Ejercito de Chile 2310</v>
          </cell>
          <cell r="Y310">
            <v>0</v>
          </cell>
          <cell r="Z310">
            <v>966172113</v>
          </cell>
          <cell r="AA310" t="str">
            <v>enzohonda_111@hotmail.com</v>
          </cell>
          <cell r="AB310">
            <v>0</v>
          </cell>
          <cell r="AC310" t="str">
            <v>Ver Archivo</v>
          </cell>
          <cell r="AD310" t="str">
            <v>Ver Archivo</v>
          </cell>
          <cell r="AE310" t="str">
            <v>Ver Archivo</v>
          </cell>
          <cell r="AF310" t="str">
            <v>Ver Archivo</v>
          </cell>
          <cell r="AG310" t="str">
            <v>Ver Archivo</v>
          </cell>
        </row>
        <row r="311">
          <cell r="B311" t="str">
            <v>65.058.734-0</v>
          </cell>
          <cell r="C311" t="str">
            <v>Validada</v>
          </cell>
          <cell r="D311">
            <v>42846.503796296296</v>
          </cell>
          <cell r="E311">
            <v>0</v>
          </cell>
          <cell r="F311" t="str">
            <v>Fundación Creseres</v>
          </cell>
          <cell r="G311" t="str">
            <v>Cerro Dragón 3194</v>
          </cell>
          <cell r="H311" t="str">
            <v>Iquique</v>
          </cell>
          <cell r="I311" t="str">
            <v>Iquique</v>
          </cell>
          <cell r="J311">
            <v>572763207</v>
          </cell>
          <cell r="K311">
            <v>952569214</v>
          </cell>
          <cell r="L311" t="str">
            <v>pde24horasiquique@fundacioncreseres.cl</v>
          </cell>
          <cell r="M311">
            <v>42481</v>
          </cell>
          <cell r="N311">
            <v>43211</v>
          </cell>
          <cell r="O311">
            <v>41109</v>
          </cell>
          <cell r="P311">
            <v>0</v>
          </cell>
          <cell r="Q311">
            <v>691544</v>
          </cell>
          <cell r="R311" t="str">
            <v>Fundación Creseres</v>
          </cell>
          <cell r="S311" t="str">
            <v>BANCO SANTANDER-CHILE</v>
          </cell>
          <cell r="T311" t="str">
            <v>CUENTA CORRIENTE</v>
          </cell>
          <cell r="U311">
            <v>0</v>
          </cell>
          <cell r="V311" t="str">
            <v>Carmen Gloria Hidalgo Belmar</v>
          </cell>
          <cell r="W311" t="str">
            <v>11.692.921-k</v>
          </cell>
          <cell r="X311" t="str">
            <v>Vicente Huidobro 125. Temuco</v>
          </cell>
          <cell r="Y311">
            <v>452322257</v>
          </cell>
          <cell r="Z311">
            <v>997576677</v>
          </cell>
          <cell r="AA311" t="str">
            <v>chidalgob@gmail.com</v>
          </cell>
          <cell r="AB311">
            <v>0</v>
          </cell>
          <cell r="AC311" t="str">
            <v>Ver Archivo</v>
          </cell>
          <cell r="AD311" t="str">
            <v>Ver Archivo</v>
          </cell>
          <cell r="AE311" t="str">
            <v>Ver Archivo</v>
          </cell>
          <cell r="AF311" t="str">
            <v>Ver Archivo</v>
          </cell>
          <cell r="AG311" t="str">
            <v>Ver Archivo</v>
          </cell>
        </row>
        <row r="312">
          <cell r="B312" t="str">
            <v>82.984.400-1</v>
          </cell>
          <cell r="C312" t="str">
            <v>Grabado</v>
          </cell>
          <cell r="D312">
            <v>42846.536006944443</v>
          </cell>
          <cell r="E312">
            <v>0</v>
          </cell>
          <cell r="F312" t="str">
            <v>camara de comercio, industrias, servicios y turismo de Iquique AG</v>
          </cell>
          <cell r="G312" t="str">
            <v>san martin 255, oficina 81</v>
          </cell>
          <cell r="H312" t="str">
            <v>Iquique</v>
          </cell>
          <cell r="I312" t="str">
            <v>Iquique</v>
          </cell>
          <cell r="J312">
            <v>572414085</v>
          </cell>
          <cell r="K312">
            <v>984793894</v>
          </cell>
          <cell r="L312" t="str">
            <v>malegria</v>
          </cell>
          <cell r="M312">
            <v>41787</v>
          </cell>
          <cell r="N312">
            <v>42886</v>
          </cell>
          <cell r="O312">
            <v>41894</v>
          </cell>
          <cell r="P312">
            <v>0</v>
          </cell>
          <cell r="Q312">
            <v>81001177</v>
          </cell>
          <cell r="R312" t="str">
            <v>camara de comercio de iquique</v>
          </cell>
          <cell r="S312" t="str">
            <v>BANCO DE CREDITO E INVERSIONES</v>
          </cell>
          <cell r="T312" t="str">
            <v>CUENTA CORRIENTE</v>
          </cell>
          <cell r="U312">
            <v>0</v>
          </cell>
          <cell r="V312" t="str">
            <v>Rafael montes gonzalez</v>
          </cell>
          <cell r="W312" t="str">
            <v>5.000.695-6</v>
          </cell>
          <cell r="X312" t="str">
            <v>san martin 255 oficina 81</v>
          </cell>
          <cell r="Y312">
            <v>2414085</v>
          </cell>
          <cell r="Z312">
            <v>984793894</v>
          </cell>
          <cell r="AA312" t="str">
            <v>malegria@ccii.cl</v>
          </cell>
          <cell r="AB312">
            <v>0</v>
          </cell>
          <cell r="AC312" t="str">
            <v>Ver Archivo</v>
          </cell>
          <cell r="AD312" t="str">
            <v>Ver Archivo</v>
          </cell>
          <cell r="AE312" t="str">
            <v>Ver Archivo</v>
          </cell>
          <cell r="AF312" t="str">
            <v>Ver Archivo</v>
          </cell>
          <cell r="AG312" t="str">
            <v>Ver Archivo</v>
          </cell>
        </row>
        <row r="313">
          <cell r="B313" t="str">
            <v>65.482.270-0</v>
          </cell>
          <cell r="C313" t="str">
            <v>Grabado</v>
          </cell>
          <cell r="D313">
            <v>42741.42292824074</v>
          </cell>
          <cell r="E313">
            <v>0</v>
          </cell>
          <cell r="F313" t="str">
            <v>CENTRO CULTURAL RAMADA SAN ANDRES</v>
          </cell>
          <cell r="G313" t="str">
            <v>LA BANDA S/N</v>
          </cell>
          <cell r="H313" t="str">
            <v>Tamarugal</v>
          </cell>
          <cell r="I313" t="str">
            <v>Pica</v>
          </cell>
          <cell r="J313">
            <v>0</v>
          </cell>
          <cell r="K313">
            <v>984402450</v>
          </cell>
          <cell r="L313" t="str">
            <v>ramadasanandres@gmail.com</v>
          </cell>
          <cell r="M313" t="str">
            <v>0000-00-00</v>
          </cell>
          <cell r="N313" t="str">
            <v>0000-00-00</v>
          </cell>
          <cell r="O313" t="str">
            <v>0000-00-00</v>
          </cell>
          <cell r="P313">
            <v>0</v>
          </cell>
          <cell r="Q313">
            <v>1371121524</v>
          </cell>
          <cell r="R313" t="str">
            <v>CENTRO CULTURAL RAMADA SAN ANDRES</v>
          </cell>
          <cell r="S313" t="str">
            <v>BANCO ESTADO DE CHILE</v>
          </cell>
          <cell r="T313" t="str">
            <v>CUENTA DE AHORROS</v>
          </cell>
          <cell r="U313">
            <v>0</v>
          </cell>
          <cell r="V313" t="str">
            <v>ELIZABETH PALAPE CAYO</v>
          </cell>
          <cell r="W313" t="str">
            <v>7.184.812-4</v>
          </cell>
          <cell r="X313" t="str">
            <v>LAS ENCINAS 2263</v>
          </cell>
          <cell r="Y313">
            <v>0</v>
          </cell>
          <cell r="Z313">
            <v>984402450</v>
          </cell>
          <cell r="AA313" t="str">
            <v>lichy31@hotmail.com</v>
          </cell>
          <cell r="AB313">
            <v>0</v>
          </cell>
          <cell r="AC313" t="str">
            <v>Ver Archivo</v>
          </cell>
          <cell r="AD313" t="str">
            <v>Ver Archivo</v>
          </cell>
          <cell r="AE313" t="str">
            <v>Ver Archivo</v>
          </cell>
          <cell r="AF313" t="str">
            <v>Ver Archivo</v>
          </cell>
          <cell r="AG313" t="str">
            <v>Ver Archivo</v>
          </cell>
        </row>
        <row r="314">
          <cell r="B314" t="str">
            <v>65.058.734-0</v>
          </cell>
          <cell r="C314" t="str">
            <v>Validada</v>
          </cell>
          <cell r="D314">
            <v>42846.503796296296</v>
          </cell>
          <cell r="E314">
            <v>0</v>
          </cell>
          <cell r="F314" t="str">
            <v>Fundación Creseres</v>
          </cell>
          <cell r="G314" t="str">
            <v>Cerro Dragón 3194</v>
          </cell>
          <cell r="H314" t="str">
            <v>Iquique</v>
          </cell>
          <cell r="I314" t="str">
            <v>Iquique</v>
          </cell>
          <cell r="J314">
            <v>572763207</v>
          </cell>
          <cell r="K314">
            <v>952569214</v>
          </cell>
          <cell r="L314" t="str">
            <v>pde24horasiquique@fundacioncreseres.cl</v>
          </cell>
          <cell r="M314">
            <v>42481</v>
          </cell>
          <cell r="N314">
            <v>43211</v>
          </cell>
          <cell r="O314">
            <v>41109</v>
          </cell>
          <cell r="P314">
            <v>0</v>
          </cell>
          <cell r="Q314">
            <v>691544</v>
          </cell>
          <cell r="R314" t="str">
            <v>Fundación Creseres</v>
          </cell>
          <cell r="S314" t="str">
            <v>BANCO SANTANDER-CHILE</v>
          </cell>
          <cell r="T314" t="str">
            <v>CUENTA CORRIENTE</v>
          </cell>
          <cell r="U314">
            <v>0</v>
          </cell>
          <cell r="V314" t="str">
            <v>Carmen Gloria Hidalgo Belmar</v>
          </cell>
          <cell r="W314" t="str">
            <v>11.692.921-k</v>
          </cell>
          <cell r="X314" t="str">
            <v>Vicente Huidobro 125. Temuco</v>
          </cell>
          <cell r="Y314">
            <v>452322257</v>
          </cell>
          <cell r="Z314">
            <v>997576677</v>
          </cell>
          <cell r="AA314" t="str">
            <v>chidalgob@gmail.com</v>
          </cell>
          <cell r="AB314">
            <v>0</v>
          </cell>
          <cell r="AC314" t="str">
            <v>Ver Archivo</v>
          </cell>
          <cell r="AD314" t="str">
            <v>Ver Archivo</v>
          </cell>
          <cell r="AE314" t="str">
            <v>Ver Archivo</v>
          </cell>
          <cell r="AF314">
            <v>0</v>
          </cell>
          <cell r="AG314">
            <v>0</v>
          </cell>
        </row>
        <row r="315">
          <cell r="B315" t="str">
            <v>65.009.745-9</v>
          </cell>
          <cell r="C315" t="str">
            <v>Grabado</v>
          </cell>
          <cell r="D315">
            <v>42741.422997685186</v>
          </cell>
          <cell r="E315">
            <v>0</v>
          </cell>
          <cell r="F315" t="str">
            <v>CLUB DEPORTIVO CENTRAL CITANI</v>
          </cell>
          <cell r="G315" t="str">
            <v>Pasaje azucenas #2988-A</v>
          </cell>
          <cell r="H315" t="str">
            <v>Iquique</v>
          </cell>
          <cell r="I315" t="str">
            <v>Alto Hospicio</v>
          </cell>
          <cell r="J315">
            <v>0</v>
          </cell>
          <cell r="K315">
            <v>978031126</v>
          </cell>
          <cell r="L315" t="str">
            <v>clubdeportivocentralcitani@gmail.com</v>
          </cell>
          <cell r="M315">
            <v>39706</v>
          </cell>
          <cell r="N315">
            <v>43223</v>
          </cell>
          <cell r="O315">
            <v>35205</v>
          </cell>
          <cell r="P315">
            <v>0</v>
          </cell>
          <cell r="Q315">
            <v>1860333577</v>
          </cell>
          <cell r="R315" t="str">
            <v>CLUB DEPORTIVO CENTRAL CITANI</v>
          </cell>
          <cell r="S315" t="str">
            <v>BANCO ESTADO DE CHILE</v>
          </cell>
          <cell r="T315" t="str">
            <v>CUENTA DE AHORROS</v>
          </cell>
          <cell r="U315">
            <v>0</v>
          </cell>
          <cell r="V315" t="str">
            <v>JOSE EDUARDO CHOQUE MAMANI</v>
          </cell>
          <cell r="W315" t="str">
            <v>17.431.868-9</v>
          </cell>
          <cell r="X315" t="str">
            <v>Pasaje Azucenas #2988-A</v>
          </cell>
          <cell r="Y315">
            <v>0</v>
          </cell>
          <cell r="Z315">
            <v>78031126</v>
          </cell>
          <cell r="AA315" t="str">
            <v>jose.choque.m@gmail.com</v>
          </cell>
          <cell r="AB315">
            <v>0</v>
          </cell>
          <cell r="AC315" t="str">
            <v>Ver Archivo</v>
          </cell>
          <cell r="AD315" t="str">
            <v>Ver Archivo</v>
          </cell>
          <cell r="AE315" t="str">
            <v>Ver Archivo</v>
          </cell>
          <cell r="AF315" t="str">
            <v>Ver Archivo</v>
          </cell>
          <cell r="AG315" t="str">
            <v>Ver Archivo</v>
          </cell>
        </row>
        <row r="316">
          <cell r="B316" t="str">
            <v>65.482.270-0</v>
          </cell>
          <cell r="C316" t="str">
            <v>Grabado</v>
          </cell>
          <cell r="D316">
            <v>42741.42292824074</v>
          </cell>
          <cell r="E316">
            <v>0</v>
          </cell>
          <cell r="F316" t="str">
            <v>CENTRO CULTURAL RAMADA SAN ANDRES</v>
          </cell>
          <cell r="G316" t="str">
            <v>LA BANDA S/N</v>
          </cell>
          <cell r="H316" t="str">
            <v>Tamarugal</v>
          </cell>
          <cell r="I316" t="str">
            <v>Pica</v>
          </cell>
          <cell r="J316">
            <v>0</v>
          </cell>
          <cell r="K316">
            <v>984402450</v>
          </cell>
          <cell r="L316" t="str">
            <v>ramadasanandres@gmail.com</v>
          </cell>
          <cell r="M316" t="str">
            <v>0000-00-00</v>
          </cell>
          <cell r="N316" t="str">
            <v>0000-00-00</v>
          </cell>
          <cell r="O316" t="str">
            <v>0000-00-00</v>
          </cell>
          <cell r="P316">
            <v>0</v>
          </cell>
          <cell r="Q316">
            <v>1371121524</v>
          </cell>
          <cell r="R316" t="str">
            <v>CENTRO CULTURAL RAMADA SAN ANDRES</v>
          </cell>
          <cell r="S316" t="str">
            <v>BANCO ESTADO DE CHILE</v>
          </cell>
          <cell r="T316" t="str">
            <v>CUENTA DE AHORROS</v>
          </cell>
          <cell r="U316">
            <v>0</v>
          </cell>
          <cell r="V316" t="str">
            <v>ELIZABETH PALAPE CAYO</v>
          </cell>
          <cell r="W316" t="str">
            <v>7.184.812-4</v>
          </cell>
          <cell r="X316" t="str">
            <v>LAS ENCINAS 2263</v>
          </cell>
          <cell r="Y316">
            <v>0</v>
          </cell>
          <cell r="Z316">
            <v>984402450</v>
          </cell>
          <cell r="AA316" t="str">
            <v>lichy31@hotmail.com</v>
          </cell>
          <cell r="AB316">
            <v>0</v>
          </cell>
          <cell r="AC316" t="str">
            <v>Ver Archivo</v>
          </cell>
          <cell r="AD316" t="str">
            <v>Ver Archivo</v>
          </cell>
          <cell r="AE316" t="str">
            <v>Ver Archivo</v>
          </cell>
          <cell r="AF316" t="str">
            <v>Ver Archivo</v>
          </cell>
          <cell r="AG316" t="str">
            <v>Ver Archivo</v>
          </cell>
        </row>
        <row r="317">
          <cell r="B317" t="str">
            <v>65.086.797-1</v>
          </cell>
          <cell r="C317" t="str">
            <v>Validada</v>
          </cell>
          <cell r="D317">
            <v>42789.446273148147</v>
          </cell>
          <cell r="E317">
            <v>0</v>
          </cell>
          <cell r="F317" t="str">
            <v>CENTRO SOCIAL CULTURAL Y DEPORTIVO ADMI</v>
          </cell>
          <cell r="G317" t="str">
            <v>LOS NOGALES 2873</v>
          </cell>
          <cell r="H317" t="str">
            <v>Iquique</v>
          </cell>
          <cell r="I317" t="str">
            <v>Alto Hospicio</v>
          </cell>
          <cell r="J317">
            <v>2496353</v>
          </cell>
          <cell r="K317">
            <v>61708837</v>
          </cell>
          <cell r="L317" t="str">
            <v>chileadmi@gmail.com</v>
          </cell>
          <cell r="M317">
            <v>41635</v>
          </cell>
          <cell r="N317">
            <v>42943</v>
          </cell>
          <cell r="O317">
            <v>41635</v>
          </cell>
          <cell r="P317">
            <v>0</v>
          </cell>
          <cell r="Q317">
            <v>1870454097</v>
          </cell>
          <cell r="R317" t="str">
            <v>CENTRO SOCIAL CULTURAL Y DEPORTIVO ADMI</v>
          </cell>
          <cell r="S317" t="str">
            <v>BANCO ESTADO DE CHILE</v>
          </cell>
          <cell r="T317" t="str">
            <v>CHEQUERA ELECTRONICA/ CUENTA VISTA</v>
          </cell>
          <cell r="U317">
            <v>0</v>
          </cell>
          <cell r="V317" t="str">
            <v>NORMA ANGELICA REYES ARIAS</v>
          </cell>
          <cell r="W317" t="str">
            <v>10.065.652-3</v>
          </cell>
          <cell r="X317" t="str">
            <v>SALVADOR ALLENDE 555 D73 B5 CONDOMINIO PORTADA ORIENTE IQUIQUE</v>
          </cell>
          <cell r="Y317">
            <v>954093337</v>
          </cell>
          <cell r="Z317">
            <v>954093337</v>
          </cell>
          <cell r="AA317" t="str">
            <v>karen.hofmann@hotmail.com</v>
          </cell>
          <cell r="AB317">
            <v>0</v>
          </cell>
          <cell r="AC317" t="str">
            <v>Ver Archivo</v>
          </cell>
          <cell r="AD317" t="str">
            <v>Ver Archivo</v>
          </cell>
          <cell r="AE317" t="str">
            <v>Ver Archivo</v>
          </cell>
          <cell r="AF317" t="str">
            <v>Ver Archivo</v>
          </cell>
          <cell r="AG317" t="str">
            <v>Ver Archivo</v>
          </cell>
        </row>
        <row r="318">
          <cell r="B318" t="str">
            <v>71.597.200-K</v>
          </cell>
          <cell r="C318" t="str">
            <v>Grabado</v>
          </cell>
          <cell r="D318" t="str">
            <v>0000-00-00 00:00:00</v>
          </cell>
          <cell r="E318">
            <v>0</v>
          </cell>
          <cell r="F318" t="str">
            <v>ASOCIACION DEPORTIVA DE FUTBOL AMATEUR DE IQUIQUE</v>
          </cell>
          <cell r="G318" t="str">
            <v>RANCAGUA N°2941</v>
          </cell>
          <cell r="H318" t="str">
            <v>Iquique</v>
          </cell>
          <cell r="I318" t="str">
            <v>Iquique</v>
          </cell>
          <cell r="J318">
            <v>572322713</v>
          </cell>
          <cell r="K318">
            <v>995440825</v>
          </cell>
          <cell r="L318" t="str">
            <v>asocfutbolamateuriqq@gmail.com</v>
          </cell>
          <cell r="M318">
            <v>41292</v>
          </cell>
          <cell r="N318">
            <v>42387</v>
          </cell>
          <cell r="O318">
            <v>35585</v>
          </cell>
          <cell r="P318">
            <v>0</v>
          </cell>
          <cell r="Q318">
            <v>76161404</v>
          </cell>
          <cell r="R318" t="str">
            <v>ASOCIACION DEPORTIVA DE FUTBOL AMATEUR DE IQUIQUE</v>
          </cell>
          <cell r="S318" t="str">
            <v>BANCO DE CREDITO E INVERSIONES</v>
          </cell>
          <cell r="T318" t="str">
            <v>CUENTA CORRIENTE</v>
          </cell>
          <cell r="U318">
            <v>0</v>
          </cell>
          <cell r="V318" t="str">
            <v>EXEQUIEL LOZANO VIDAL</v>
          </cell>
          <cell r="W318" t="str">
            <v>7.049.057-9</v>
          </cell>
          <cell r="X318" t="str">
            <v>LAS CACHARPALLAS</v>
          </cell>
          <cell r="Y318">
            <v>572342660</v>
          </cell>
          <cell r="Z318">
            <v>995440825</v>
          </cell>
          <cell r="AA318" t="str">
            <v>transrorro@gmail.com</v>
          </cell>
          <cell r="AB318">
            <v>0</v>
          </cell>
          <cell r="AC318">
            <v>0</v>
          </cell>
          <cell r="AD318">
            <v>0</v>
          </cell>
          <cell r="AE318">
            <v>0</v>
          </cell>
          <cell r="AF318">
            <v>0</v>
          </cell>
          <cell r="AG318" t="str">
            <v>Ver Archivo</v>
          </cell>
        </row>
        <row r="319">
          <cell r="B319" t="str">
            <v>73.430.800-5</v>
          </cell>
          <cell r="C319" t="str">
            <v>Grabado</v>
          </cell>
          <cell r="D319">
            <v>42741.422708333332</v>
          </cell>
          <cell r="E319">
            <v>0</v>
          </cell>
          <cell r="F319" t="str">
            <v>ASOCIACION ANDINA DE DEPORTES Y RECREACION ASADER IQUIQUE</v>
          </cell>
          <cell r="G319" t="str">
            <v>AVENIDA RICARDO LAGOS Nº 4435</v>
          </cell>
          <cell r="H319" t="str">
            <v>Iquique</v>
          </cell>
          <cell r="I319" t="str">
            <v>Alto Hospicio</v>
          </cell>
          <cell r="J319">
            <v>0</v>
          </cell>
          <cell r="K319">
            <v>984586866</v>
          </cell>
          <cell r="L319" t="str">
            <v>asoc.andina@gmail.com</v>
          </cell>
          <cell r="M319">
            <v>41485</v>
          </cell>
          <cell r="N319">
            <v>42581</v>
          </cell>
          <cell r="O319">
            <v>39958</v>
          </cell>
          <cell r="P319">
            <v>0</v>
          </cell>
          <cell r="Q319">
            <v>1364646751</v>
          </cell>
          <cell r="R319" t="str">
            <v>ASOCIACION ANDINA DE DEPORTES Y RECREACION ASADER IQUIQUE</v>
          </cell>
          <cell r="S319" t="str">
            <v>BANCO ESTADO DE CHILE</v>
          </cell>
          <cell r="T319" t="str">
            <v>CUENTA DE AHORROS</v>
          </cell>
          <cell r="U319">
            <v>0</v>
          </cell>
          <cell r="V319" t="str">
            <v>RAQUEL DEL CARMEN MEDINA PACHA</v>
          </cell>
          <cell r="W319" t="str">
            <v>10.703.243-6</v>
          </cell>
          <cell r="X319" t="str">
            <v>AVENIDA RICARDO LAGOS Nº 4435</v>
          </cell>
          <cell r="Y319">
            <v>0</v>
          </cell>
          <cell r="Z319">
            <v>963506418</v>
          </cell>
          <cell r="AA319" t="str">
            <v>asoc.andina@gmail.com</v>
          </cell>
          <cell r="AB319">
            <v>0</v>
          </cell>
          <cell r="AC319" t="str">
            <v>Ver Archivo</v>
          </cell>
          <cell r="AD319" t="str">
            <v>Ver Archivo</v>
          </cell>
          <cell r="AE319" t="str">
            <v>Ver Archivo</v>
          </cell>
          <cell r="AF319" t="str">
            <v>Ver Archivo</v>
          </cell>
          <cell r="AG319" t="str">
            <v>Ver Archivo</v>
          </cell>
        </row>
        <row r="320">
          <cell r="B320" t="str">
            <v>65.089.411-1</v>
          </cell>
          <cell r="C320" t="str">
            <v>Grabado</v>
          </cell>
          <cell r="D320">
            <v>42475.437974537039</v>
          </cell>
          <cell r="E320">
            <v>0</v>
          </cell>
          <cell r="F320" t="str">
            <v>asociacion indigena aymara hijos de jalsuri</v>
          </cell>
          <cell r="G320" t="str">
            <v>av. las parcelas 3518</v>
          </cell>
          <cell r="H320" t="str">
            <v>Iquique</v>
          </cell>
          <cell r="I320" t="str">
            <v>Alto Hospicio</v>
          </cell>
          <cell r="J320">
            <v>0</v>
          </cell>
          <cell r="K320">
            <v>973241011</v>
          </cell>
          <cell r="L320" t="str">
            <v>arturs_21@hotmail.com</v>
          </cell>
          <cell r="M320">
            <v>41691</v>
          </cell>
          <cell r="N320">
            <v>42785</v>
          </cell>
          <cell r="O320">
            <v>41689</v>
          </cell>
          <cell r="P320">
            <v>0</v>
          </cell>
          <cell r="Q320">
            <v>1460089502</v>
          </cell>
          <cell r="R320" t="str">
            <v>arturo acencio choque gomez</v>
          </cell>
          <cell r="S320" t="str">
            <v>BANCO ESTADO DE CHILE</v>
          </cell>
          <cell r="T320" t="str">
            <v>CUENTA DE AHORROS</v>
          </cell>
          <cell r="U320">
            <v>0</v>
          </cell>
          <cell r="V320" t="str">
            <v>arturo acencio choque gomez</v>
          </cell>
          <cell r="W320" t="str">
            <v>13.972.626-k</v>
          </cell>
          <cell r="X320" t="str">
            <v>av. las parcelas 3518</v>
          </cell>
          <cell r="Y320">
            <v>0</v>
          </cell>
          <cell r="Z320">
            <v>973241011</v>
          </cell>
          <cell r="AA320" t="str">
            <v>arturs_21@hotmail.com</v>
          </cell>
          <cell r="AB320">
            <v>0</v>
          </cell>
          <cell r="AC320">
            <v>0</v>
          </cell>
          <cell r="AD320">
            <v>0</v>
          </cell>
          <cell r="AE320">
            <v>0</v>
          </cell>
          <cell r="AF320" t="str">
            <v>Ver Archivo</v>
          </cell>
          <cell r="AG320" t="str">
            <v>Ver Archivo</v>
          </cell>
        </row>
        <row r="321">
          <cell r="B321" t="str">
            <v>73.126.400-7</v>
          </cell>
          <cell r="C321" t="str">
            <v>Grabado</v>
          </cell>
          <cell r="D321">
            <v>42484.493900462963</v>
          </cell>
          <cell r="E321">
            <v>0</v>
          </cell>
          <cell r="F321" t="str">
            <v>ASOCIACION DE JUDO IQUIQUE</v>
          </cell>
          <cell r="G321" t="str">
            <v>CESPEDES Y GONZALEZ SIN NUMERO</v>
          </cell>
          <cell r="H321" t="str">
            <v>Iquique</v>
          </cell>
          <cell r="I321" t="str">
            <v>Iquique</v>
          </cell>
          <cell r="J321">
            <v>572431295</v>
          </cell>
          <cell r="K321">
            <v>993866424</v>
          </cell>
          <cell r="L321" t="str">
            <v>ASOCIACIONDEJUDOIQUQE@GMAIL.COM</v>
          </cell>
          <cell r="M321">
            <v>42175</v>
          </cell>
          <cell r="N321">
            <v>43271</v>
          </cell>
          <cell r="O321">
            <v>33871</v>
          </cell>
          <cell r="P321">
            <v>0</v>
          </cell>
          <cell r="Q321">
            <v>1260174050</v>
          </cell>
          <cell r="R321" t="str">
            <v>ASOCIACIÓN DE JUDO IQUIQUE</v>
          </cell>
          <cell r="S321" t="str">
            <v>BANCO ESTADO DE CHILE</v>
          </cell>
          <cell r="T321" t="str">
            <v>CUENTA DE AHORROS</v>
          </cell>
          <cell r="U321">
            <v>0</v>
          </cell>
          <cell r="V321" t="str">
            <v>MARIO FLORES CHACON</v>
          </cell>
          <cell r="W321" t="str">
            <v>7.796.835-0</v>
          </cell>
          <cell r="X321" t="str">
            <v>BERNARDINO GUERRA 2365</v>
          </cell>
          <cell r="Y321">
            <v>0</v>
          </cell>
          <cell r="Z321">
            <v>965272018</v>
          </cell>
          <cell r="AA321" t="str">
            <v>MARIOANDRES2365@HOTMAIL.COM</v>
          </cell>
          <cell r="AB321">
            <v>0</v>
          </cell>
          <cell r="AC321" t="str">
            <v>Ver Archivo</v>
          </cell>
          <cell r="AD321" t="str">
            <v>Ver Archivo</v>
          </cell>
          <cell r="AE321" t="str">
            <v>Ver Archivo</v>
          </cell>
          <cell r="AF321" t="str">
            <v>Ver Archivo</v>
          </cell>
          <cell r="AG321" t="str">
            <v>Ver Archivo</v>
          </cell>
        </row>
        <row r="322">
          <cell r="B322" t="str">
            <v>7.333.705-4</v>
          </cell>
          <cell r="C322" t="str">
            <v>Grabado</v>
          </cell>
          <cell r="D322">
            <v>42475.625543981485</v>
          </cell>
          <cell r="E322">
            <v>0</v>
          </cell>
          <cell r="F322" t="str">
            <v>Asociación Cultural Social y Deportiva Tobas de Pica</v>
          </cell>
          <cell r="G322" t="str">
            <v>Blanco Encalada #405</v>
          </cell>
          <cell r="H322" t="str">
            <v>Tamarugal</v>
          </cell>
          <cell r="I322" t="str">
            <v>Pica</v>
          </cell>
          <cell r="J322">
            <v>572741819</v>
          </cell>
          <cell r="K322">
            <v>999698502</v>
          </cell>
          <cell r="L322" t="str">
            <v>brunozentenoloayza@gmail.com</v>
          </cell>
          <cell r="M322">
            <v>42146</v>
          </cell>
          <cell r="N322">
            <v>43242</v>
          </cell>
          <cell r="O322">
            <v>42103</v>
          </cell>
          <cell r="P322">
            <v>0</v>
          </cell>
          <cell r="Q322">
            <v>6219961849006</v>
          </cell>
          <cell r="R322" t="str">
            <v>Bruno Zenteno Loayza</v>
          </cell>
          <cell r="S322" t="str">
            <v>BANCO ESTADO DE CHILE</v>
          </cell>
          <cell r="T322" t="str">
            <v>CUENTA DE AHORROS</v>
          </cell>
          <cell r="U322">
            <v>0</v>
          </cell>
          <cell r="V322" t="str">
            <v>Bruno Zenteno Loayza</v>
          </cell>
          <cell r="W322" t="str">
            <v>17.431.849-2</v>
          </cell>
          <cell r="X322">
            <v>0</v>
          </cell>
          <cell r="Y322">
            <v>0</v>
          </cell>
          <cell r="Z322">
            <v>0</v>
          </cell>
          <cell r="AA322">
            <v>0</v>
          </cell>
          <cell r="AB322">
            <v>0</v>
          </cell>
          <cell r="AC322">
            <v>0</v>
          </cell>
          <cell r="AD322">
            <v>0</v>
          </cell>
          <cell r="AE322">
            <v>0</v>
          </cell>
          <cell r="AF322">
            <v>0</v>
          </cell>
          <cell r="AG322">
            <v>0</v>
          </cell>
        </row>
        <row r="323">
          <cell r="B323" t="str">
            <v>75.975.970-2</v>
          </cell>
          <cell r="C323" t="str">
            <v>Validada</v>
          </cell>
          <cell r="D323">
            <v>42866.520069444443</v>
          </cell>
          <cell r="E323">
            <v>0</v>
          </cell>
          <cell r="F323" t="str">
            <v>Comunidad Indigena Aymara del pueblo de Soga</v>
          </cell>
          <cell r="G323" t="str">
            <v>PUEBLO DE SOGA SIN NUMERO</v>
          </cell>
          <cell r="H323" t="str">
            <v>Tamarugal</v>
          </cell>
          <cell r="I323" t="str">
            <v>Huara</v>
          </cell>
          <cell r="J323">
            <v>0</v>
          </cell>
          <cell r="K323">
            <v>964724851</v>
          </cell>
          <cell r="L323" t="str">
            <v>comunidaddesoga@gmail.com</v>
          </cell>
          <cell r="M323" t="str">
            <v>0000-00-00</v>
          </cell>
          <cell r="N323">
            <v>43544</v>
          </cell>
          <cell r="O323">
            <v>36410</v>
          </cell>
          <cell r="P323">
            <v>0</v>
          </cell>
          <cell r="Q323">
            <v>1366161240</v>
          </cell>
          <cell r="R323" t="str">
            <v>COMUNIDAD INDIGENA AYMARA DEL PUEBLO DE SOGA</v>
          </cell>
          <cell r="S323" t="str">
            <v>BANCO ESTADO DE CHILE</v>
          </cell>
          <cell r="T323" t="str">
            <v>CUENTA DE AHORROS</v>
          </cell>
          <cell r="U323">
            <v>0</v>
          </cell>
          <cell r="V323" t="str">
            <v>JORGE EUSTAQUIO CHOQUE RAMOS</v>
          </cell>
          <cell r="W323" t="str">
            <v>6.720.367-4</v>
          </cell>
          <cell r="X323" t="str">
            <v>sotomayor 62</v>
          </cell>
          <cell r="Y323">
            <v>0</v>
          </cell>
          <cell r="Z323">
            <v>964724851</v>
          </cell>
          <cell r="AA323" t="str">
            <v>jimena.choque@hotmail.com</v>
          </cell>
          <cell r="AB323">
            <v>0</v>
          </cell>
          <cell r="AC323" t="str">
            <v>Ver Archivo</v>
          </cell>
          <cell r="AD323" t="str">
            <v>Ver Archivo</v>
          </cell>
          <cell r="AE323" t="str">
            <v>Ver Archivo</v>
          </cell>
          <cell r="AF323" t="str">
            <v>Ver Archivo</v>
          </cell>
          <cell r="AG323" t="str">
            <v>Ver Archivo</v>
          </cell>
        </row>
        <row r="324">
          <cell r="B324" t="str">
            <v>65.040.118-2</v>
          </cell>
          <cell r="C324" t="str">
            <v>Grabado</v>
          </cell>
          <cell r="D324">
            <v>42741.423206018517</v>
          </cell>
          <cell r="E324">
            <v>0</v>
          </cell>
          <cell r="F324" t="str">
            <v>junta de vecinos las magnolias Nº41</v>
          </cell>
          <cell r="G324" t="str">
            <v>los lilenes 1843</v>
          </cell>
          <cell r="H324" t="str">
            <v>Iquique</v>
          </cell>
          <cell r="I324" t="str">
            <v>Iquique</v>
          </cell>
          <cell r="J324">
            <v>0</v>
          </cell>
          <cell r="K324">
            <v>972871699</v>
          </cell>
          <cell r="L324" t="str">
            <v>magnoliasn41@gmail.com</v>
          </cell>
          <cell r="M324">
            <v>41424</v>
          </cell>
          <cell r="N324">
            <v>42520</v>
          </cell>
          <cell r="O324">
            <v>30056</v>
          </cell>
          <cell r="P324">
            <v>0</v>
          </cell>
          <cell r="Q324">
            <v>1366177660</v>
          </cell>
          <cell r="R324" t="str">
            <v>junta de vecinos las magnolias Nº41</v>
          </cell>
          <cell r="S324" t="str">
            <v>BANCO ESTADO DE CHILE</v>
          </cell>
          <cell r="T324" t="str">
            <v>CUENTA DE AHORROS</v>
          </cell>
          <cell r="U324">
            <v>0</v>
          </cell>
          <cell r="V324" t="str">
            <v>Maria Mundaca Troncoso</v>
          </cell>
          <cell r="W324" t="str">
            <v>11.816.616-7</v>
          </cell>
          <cell r="X324" t="str">
            <v>las magnolias 1960</v>
          </cell>
          <cell r="Y324">
            <v>972871699</v>
          </cell>
          <cell r="Z324">
            <v>972871699</v>
          </cell>
          <cell r="AA324" t="str">
            <v>lasmagnoliasn41@gmail.com</v>
          </cell>
          <cell r="AB324">
            <v>0</v>
          </cell>
          <cell r="AC324" t="str">
            <v>Ver Archivo</v>
          </cell>
          <cell r="AD324" t="str">
            <v>Ver Archivo</v>
          </cell>
          <cell r="AE324" t="str">
            <v>Ver Archivo</v>
          </cell>
          <cell r="AF324" t="str">
            <v>Ver Archivo</v>
          </cell>
          <cell r="AG324" t="str">
            <v>Ver Archivo</v>
          </cell>
        </row>
        <row r="325">
          <cell r="B325" t="str">
            <v>65.356.190-3</v>
          </cell>
          <cell r="C325" t="str">
            <v>Grabado</v>
          </cell>
          <cell r="D325">
            <v>42478.453217592592</v>
          </cell>
          <cell r="E325">
            <v>0</v>
          </cell>
          <cell r="F325" t="str">
            <v>sociedad religiosa cultural y social siervos de jesus y maria</v>
          </cell>
          <cell r="G325" t="str">
            <v>calle N°1 #2583</v>
          </cell>
          <cell r="H325" t="str">
            <v>Iquique</v>
          </cell>
          <cell r="I325" t="str">
            <v>Iquique</v>
          </cell>
          <cell r="J325">
            <v>66876632</v>
          </cell>
          <cell r="K325">
            <v>66876632</v>
          </cell>
          <cell r="L325" t="str">
            <v>SIERVOSDEJESUSYMARIA@GMAIL.COM</v>
          </cell>
          <cell r="M325">
            <v>42294</v>
          </cell>
          <cell r="N325">
            <v>43025</v>
          </cell>
          <cell r="O325">
            <v>38111</v>
          </cell>
          <cell r="P325">
            <v>0</v>
          </cell>
          <cell r="Q325">
            <v>1371255806</v>
          </cell>
          <cell r="R325" t="str">
            <v>sociedad religiosa cultural y social siervos de jesus y maria</v>
          </cell>
          <cell r="S325" t="str">
            <v>BANCO ESTADO DE CHILE</v>
          </cell>
          <cell r="T325" t="str">
            <v>CHEQUERA ELECTRONICA/ CUENTA VISTA</v>
          </cell>
          <cell r="U325">
            <v>0</v>
          </cell>
          <cell r="V325" t="str">
            <v>omar aros soto</v>
          </cell>
          <cell r="W325" t="str">
            <v>13.766.684-7</v>
          </cell>
          <cell r="X325" t="str">
            <v>orella 1985</v>
          </cell>
          <cell r="Y325">
            <v>66876632</v>
          </cell>
          <cell r="Z325">
            <v>66876632</v>
          </cell>
          <cell r="AA325" t="str">
            <v>SIERVOSDEJESUSYMARIA@GMAIL.COM</v>
          </cell>
          <cell r="AB325">
            <v>0</v>
          </cell>
          <cell r="AC325" t="str">
            <v>Ver Archivo</v>
          </cell>
          <cell r="AD325" t="str">
            <v>Ver Archivo</v>
          </cell>
          <cell r="AE325" t="str">
            <v>Ver Archivo</v>
          </cell>
          <cell r="AF325" t="str">
            <v>Ver Archivo</v>
          </cell>
          <cell r="AG325" t="str">
            <v>Ver Archivo</v>
          </cell>
        </row>
        <row r="326">
          <cell r="B326" t="str">
            <v>65.033.297-0</v>
          </cell>
          <cell r="C326" t="str">
            <v>Grabado</v>
          </cell>
          <cell r="D326" t="str">
            <v>0000-00-00 00:00:00</v>
          </cell>
          <cell r="E326">
            <v>0</v>
          </cell>
          <cell r="F326" t="str">
            <v>club algarrobo pozo almonte</v>
          </cell>
          <cell r="G326" t="str">
            <v>bolivar 354 0f 508</v>
          </cell>
          <cell r="H326" t="str">
            <v>Iquique</v>
          </cell>
          <cell r="I326" t="str">
            <v>Iquique</v>
          </cell>
          <cell r="J326">
            <v>572523375</v>
          </cell>
          <cell r="K326">
            <v>973770995</v>
          </cell>
          <cell r="L326" t="str">
            <v>CLUBALGARROBOPOZOALMONTE@GMAIL.COM</v>
          </cell>
          <cell r="M326">
            <v>42060</v>
          </cell>
          <cell r="N326">
            <v>43520</v>
          </cell>
          <cell r="O326">
            <v>40499</v>
          </cell>
          <cell r="P326">
            <v>0</v>
          </cell>
          <cell r="Q326">
            <v>67042236819</v>
          </cell>
          <cell r="R326" t="str">
            <v>club dportivo algarrobo pozo almonte</v>
          </cell>
          <cell r="S326" t="str">
            <v>BANCO INTERNACIONAL</v>
          </cell>
          <cell r="T326" t="str">
            <v>CUENTA CORRIENTE</v>
          </cell>
          <cell r="U326">
            <v>0</v>
          </cell>
          <cell r="V326" t="str">
            <v>eric david egaña contreras</v>
          </cell>
          <cell r="W326" t="str">
            <v>16.056.381-8</v>
          </cell>
          <cell r="X326" t="str">
            <v>zegers 990</v>
          </cell>
          <cell r="Y326">
            <v>0</v>
          </cell>
          <cell r="Z326">
            <v>973770995</v>
          </cell>
          <cell r="AA326" t="str">
            <v>CLUBALGARROBOPOZOALMONTE@GMAIL.COM</v>
          </cell>
          <cell r="AB326">
            <v>0</v>
          </cell>
          <cell r="AC326">
            <v>0</v>
          </cell>
          <cell r="AD326">
            <v>0</v>
          </cell>
          <cell r="AE326">
            <v>0</v>
          </cell>
          <cell r="AF326">
            <v>0</v>
          </cell>
          <cell r="AG326" t="str">
            <v>Ver Archivo</v>
          </cell>
        </row>
        <row r="327">
          <cell r="B327" t="str">
            <v>65.082.212-9</v>
          </cell>
          <cell r="C327" t="str">
            <v>Grabado</v>
          </cell>
          <cell r="D327">
            <v>42578.647129629629</v>
          </cell>
          <cell r="E327">
            <v>0</v>
          </cell>
          <cell r="F327" t="str">
            <v>Corporación Santa Maria de Iquique 1907</v>
          </cell>
          <cell r="G327" t="str">
            <v>Barross Arana 1159</v>
          </cell>
          <cell r="H327" t="str">
            <v>Iquique</v>
          </cell>
          <cell r="I327" t="str">
            <v>Iquique</v>
          </cell>
          <cell r="J327">
            <v>572222348</v>
          </cell>
          <cell r="K327">
            <v>975129758</v>
          </cell>
          <cell r="L327" t="str">
            <v>santamariai1907@hotmail.com</v>
          </cell>
          <cell r="M327">
            <v>41708</v>
          </cell>
          <cell r="N327">
            <v>42804</v>
          </cell>
          <cell r="O327">
            <v>41666</v>
          </cell>
          <cell r="P327">
            <v>0</v>
          </cell>
          <cell r="Q327">
            <v>1116814</v>
          </cell>
          <cell r="R327" t="str">
            <v>Corporación Santa María de Iquique 1907</v>
          </cell>
          <cell r="S327" t="str">
            <v>BANCO ESTADO DE CHILE</v>
          </cell>
          <cell r="T327" t="str">
            <v>CUENTA DE AHORROS</v>
          </cell>
          <cell r="U327">
            <v>0</v>
          </cell>
          <cell r="V327" t="str">
            <v>Silvia de Carmen Prieto Garate</v>
          </cell>
          <cell r="W327" t="str">
            <v>6.544.946-3</v>
          </cell>
          <cell r="X327" t="str">
            <v>Barros Arana 1156</v>
          </cell>
          <cell r="Y327">
            <v>0</v>
          </cell>
          <cell r="Z327">
            <v>975129758</v>
          </cell>
          <cell r="AA327" t="str">
            <v>silviaprietog@gmail.com</v>
          </cell>
          <cell r="AB327">
            <v>0</v>
          </cell>
          <cell r="AC327" t="str">
            <v>Ver Archivo</v>
          </cell>
          <cell r="AD327" t="str">
            <v>Ver Archivo</v>
          </cell>
          <cell r="AE327" t="str">
            <v>Ver Archivo</v>
          </cell>
          <cell r="AF327" t="str">
            <v>Ver Archivo</v>
          </cell>
          <cell r="AG327" t="str">
            <v>Ver Archivo</v>
          </cell>
        </row>
        <row r="328">
          <cell r="B328" t="str">
            <v>65.767.710-8</v>
          </cell>
          <cell r="C328" t="str">
            <v>Grabado</v>
          </cell>
          <cell r="D328">
            <v>42741.422974537039</v>
          </cell>
          <cell r="E328">
            <v>0</v>
          </cell>
          <cell r="F328" t="str">
            <v>centro cultural social y deportivo amanecer de alto hospicio</v>
          </cell>
          <cell r="G328" t="str">
            <v>av. las parcelas 4014 casa A-8</v>
          </cell>
          <cell r="H328" t="str">
            <v>Iquique</v>
          </cell>
          <cell r="I328" t="str">
            <v>Alto Hospicio</v>
          </cell>
          <cell r="J328">
            <v>2495969</v>
          </cell>
          <cell r="K328">
            <v>951480817</v>
          </cell>
          <cell r="L328" t="str">
            <v>radiovanguardia@hotmail.com</v>
          </cell>
          <cell r="M328">
            <v>41636</v>
          </cell>
          <cell r="N328">
            <v>42732</v>
          </cell>
          <cell r="O328">
            <v>38426</v>
          </cell>
          <cell r="P328">
            <v>0</v>
          </cell>
          <cell r="Q328">
            <v>1860340107</v>
          </cell>
          <cell r="R328" t="str">
            <v>centro cultural social y deportivo amanecer de alto hospicio</v>
          </cell>
          <cell r="S328" t="str">
            <v>BANCO ESTADO DE CHILE</v>
          </cell>
          <cell r="T328" t="str">
            <v>CUENTA DE AHORROS</v>
          </cell>
          <cell r="U328">
            <v>0</v>
          </cell>
          <cell r="V328" t="str">
            <v>Freddy Alberto Flores Cuellar</v>
          </cell>
          <cell r="W328" t="str">
            <v>12.619.888-4</v>
          </cell>
          <cell r="X328" t="str">
            <v>Av. Las parcelas 4014</v>
          </cell>
          <cell r="Y328">
            <v>2495969</v>
          </cell>
          <cell r="Z328">
            <v>951480817</v>
          </cell>
          <cell r="AA328" t="str">
            <v>radiovanguardia@hotmail.com</v>
          </cell>
          <cell r="AB328">
            <v>0</v>
          </cell>
          <cell r="AC328" t="str">
            <v>Ver Archivo</v>
          </cell>
          <cell r="AD328" t="str">
            <v>Ver Archivo</v>
          </cell>
          <cell r="AE328" t="str">
            <v>Ver Archivo</v>
          </cell>
          <cell r="AF328" t="str">
            <v>Ver Archivo</v>
          </cell>
          <cell r="AG328" t="str">
            <v>Ver Archivo</v>
          </cell>
        </row>
        <row r="329">
          <cell r="B329" t="str">
            <v>70.000.670-0</v>
          </cell>
          <cell r="C329" t="str">
            <v>Validada</v>
          </cell>
          <cell r="D329">
            <v>42801.445694444446</v>
          </cell>
          <cell r="E329">
            <v>0</v>
          </cell>
          <cell r="F329" t="str">
            <v>Congregación del Buen Pastor</v>
          </cell>
          <cell r="G329" t="str">
            <v>Orella 1890</v>
          </cell>
          <cell r="H329" t="str">
            <v>Iquique</v>
          </cell>
          <cell r="I329" t="str">
            <v>Iquique</v>
          </cell>
          <cell r="J329">
            <v>572218078</v>
          </cell>
          <cell r="K329">
            <v>95828764</v>
          </cell>
          <cell r="L329" t="str">
            <v>telecentro.iquique@buenpastor.cl</v>
          </cell>
          <cell r="M329">
            <v>40294</v>
          </cell>
          <cell r="N329">
            <v>43947</v>
          </cell>
          <cell r="O329">
            <v>25686</v>
          </cell>
          <cell r="P329">
            <v>0</v>
          </cell>
          <cell r="Q329">
            <v>2401214507</v>
          </cell>
          <cell r="R329" t="str">
            <v>CONGREGACION DEL BUEN PASTOR</v>
          </cell>
          <cell r="S329" t="str">
            <v>BANCO DE CHILE</v>
          </cell>
          <cell r="T329" t="str">
            <v>CUENTA CORRIENTE</v>
          </cell>
          <cell r="U329">
            <v>0</v>
          </cell>
          <cell r="V329" t="str">
            <v>Ema Hormazabal Lara</v>
          </cell>
          <cell r="W329" t="str">
            <v>6.894.868-1</v>
          </cell>
          <cell r="X329" t="str">
            <v>ORELLA 1890</v>
          </cell>
          <cell r="Y329">
            <v>572221349</v>
          </cell>
          <cell r="Z329">
            <v>995828764</v>
          </cell>
          <cell r="AA329" t="str">
            <v>telecentro.iquique@buenpastor.cl</v>
          </cell>
          <cell r="AB329">
            <v>0</v>
          </cell>
          <cell r="AC329" t="str">
            <v>Ver Archivo</v>
          </cell>
          <cell r="AD329" t="str">
            <v>Ver Archivo</v>
          </cell>
          <cell r="AE329" t="str">
            <v>Ver Archivo</v>
          </cell>
          <cell r="AF329" t="str">
            <v>Ver Archivo</v>
          </cell>
          <cell r="AG329" t="str">
            <v>Ver Archivo</v>
          </cell>
        </row>
        <row r="330">
          <cell r="B330" t="str">
            <v>73.125.600-4</v>
          </cell>
          <cell r="C330" t="str">
            <v>Grabado</v>
          </cell>
          <cell r="D330">
            <v>42741.422881944447</v>
          </cell>
          <cell r="E330">
            <v>0</v>
          </cell>
          <cell r="F330" t="str">
            <v>JUNTA DE VECINOS N°05 DE PACHICA</v>
          </cell>
          <cell r="G330" t="str">
            <v>CALLE COMERCIO S/N PACHICA</v>
          </cell>
          <cell r="H330" t="str">
            <v>Tamarugal</v>
          </cell>
          <cell r="I330" t="str">
            <v>Iquique</v>
          </cell>
          <cell r="J330">
            <v>0</v>
          </cell>
          <cell r="K330">
            <v>994500453</v>
          </cell>
          <cell r="L330" t="str">
            <v>jtadevecinospachica@gmail.com</v>
          </cell>
          <cell r="M330">
            <v>41414</v>
          </cell>
          <cell r="N330">
            <v>42510</v>
          </cell>
          <cell r="O330">
            <v>30396</v>
          </cell>
          <cell r="P330">
            <v>0</v>
          </cell>
          <cell r="Q330">
            <v>1860372203</v>
          </cell>
          <cell r="R330" t="str">
            <v>JUNTA DE VECINOS DE PACHICA</v>
          </cell>
          <cell r="S330" t="str">
            <v>BANCO ESTADO DE CHILE</v>
          </cell>
          <cell r="T330" t="str">
            <v>CUENTA DE AHORROS</v>
          </cell>
          <cell r="U330">
            <v>0</v>
          </cell>
          <cell r="V330" t="str">
            <v>RENE MAMANI MAMANI</v>
          </cell>
          <cell r="W330" t="str">
            <v>12.170.057-3</v>
          </cell>
          <cell r="X330" t="str">
            <v>CALLE COMERCIO CASA 9</v>
          </cell>
          <cell r="Y330">
            <v>0</v>
          </cell>
          <cell r="Z330">
            <v>82483555</v>
          </cell>
          <cell r="AA330" t="str">
            <v>jtadevecinospachica@gmail.com</v>
          </cell>
          <cell r="AB330">
            <v>0</v>
          </cell>
          <cell r="AC330" t="str">
            <v>Ver Archivo</v>
          </cell>
          <cell r="AD330" t="str">
            <v>Ver Archivo</v>
          </cell>
          <cell r="AE330" t="str">
            <v>Ver Archivo</v>
          </cell>
          <cell r="AF330" t="str">
            <v>Ver Archivo</v>
          </cell>
          <cell r="AG330" t="str">
            <v>Ver Archivo</v>
          </cell>
        </row>
        <row r="331">
          <cell r="B331" t="str">
            <v>65.501.620-1</v>
          </cell>
          <cell r="C331" t="str">
            <v>Grabado</v>
          </cell>
          <cell r="D331">
            <v>42741.423449074071</v>
          </cell>
          <cell r="E331">
            <v>0</v>
          </cell>
          <cell r="F331" t="str">
            <v>JUNTA DE VECINOS HUANTAJAYA III</v>
          </cell>
          <cell r="G331" t="str">
            <v>LOS CHUNCHOS C/ PADRE HURTADO</v>
          </cell>
          <cell r="H331" t="str">
            <v>Iquique</v>
          </cell>
          <cell r="I331" t="str">
            <v>Iquique</v>
          </cell>
          <cell r="J331">
            <v>0</v>
          </cell>
          <cell r="K331">
            <v>995098100</v>
          </cell>
          <cell r="L331" t="str">
            <v>j.v.huantajaya3@gmail.com</v>
          </cell>
          <cell r="M331">
            <v>42337</v>
          </cell>
          <cell r="N331">
            <v>43433</v>
          </cell>
          <cell r="O331">
            <v>33502</v>
          </cell>
          <cell r="P331">
            <v>0</v>
          </cell>
          <cell r="Q331">
            <v>1366174873</v>
          </cell>
          <cell r="R331" t="str">
            <v>JUNTA DE VECINOS HUANTAJAYA III</v>
          </cell>
          <cell r="S331" t="str">
            <v>BANCO ESTADO DE CHILE</v>
          </cell>
          <cell r="T331" t="str">
            <v>CUENTA DE AHORROS</v>
          </cell>
          <cell r="U331">
            <v>0</v>
          </cell>
          <cell r="V331" t="str">
            <v>LUZ MARIA CORNEJO PEÑA</v>
          </cell>
          <cell r="W331" t="str">
            <v>6.875.506-9</v>
          </cell>
          <cell r="X331" t="str">
            <v>LOS ALGARROBOS 3626</v>
          </cell>
          <cell r="Y331">
            <v>0</v>
          </cell>
          <cell r="Z331">
            <v>995098100</v>
          </cell>
          <cell r="AA331" t="str">
            <v>j.v.huantajaya3@gmail.com</v>
          </cell>
          <cell r="AB331">
            <v>0</v>
          </cell>
          <cell r="AC331" t="str">
            <v>Ver Archivo</v>
          </cell>
          <cell r="AD331" t="str">
            <v>Ver Archivo</v>
          </cell>
          <cell r="AE331" t="str">
            <v>Ver Archivo</v>
          </cell>
          <cell r="AF331" t="str">
            <v>Ver Archivo</v>
          </cell>
          <cell r="AG331" t="str">
            <v>Ver Archivo</v>
          </cell>
        </row>
        <row r="332">
          <cell r="B332" t="str">
            <v>65.296.840-6</v>
          </cell>
          <cell r="C332" t="str">
            <v>Grabado</v>
          </cell>
          <cell r="D332">
            <v>42755.699606481481</v>
          </cell>
          <cell r="E332">
            <v>0</v>
          </cell>
          <cell r="F332" t="str">
            <v>Fundacion madre Josefa Fernandez Concha</v>
          </cell>
          <cell r="G332" t="str">
            <v>Orella 1892</v>
          </cell>
          <cell r="H332" t="str">
            <v>Iquique</v>
          </cell>
          <cell r="I332" t="str">
            <v>Iquique</v>
          </cell>
          <cell r="J332">
            <v>0</v>
          </cell>
          <cell r="K332">
            <v>997258714</v>
          </cell>
          <cell r="L332" t="str">
            <v>fponce@fundacionmadrejosefa.cl</v>
          </cell>
          <cell r="M332" t="str">
            <v>0000-00-00</v>
          </cell>
          <cell r="N332" t="str">
            <v>0000-00-00</v>
          </cell>
          <cell r="O332">
            <v>37890</v>
          </cell>
          <cell r="P332">
            <v>0</v>
          </cell>
          <cell r="Q332" t="str">
            <v>14- 72985- 2</v>
          </cell>
          <cell r="R332" t="str">
            <v>Fundacion Madre Josefa Fernandez Concha</v>
          </cell>
          <cell r="S332" t="str">
            <v>BANCO BICE</v>
          </cell>
          <cell r="T332" t="str">
            <v>CUENTA CORRIENTE</v>
          </cell>
          <cell r="U332">
            <v>0</v>
          </cell>
          <cell r="V332" t="str">
            <v>Francisca Ponce Castro</v>
          </cell>
          <cell r="W332" t="str">
            <v>7.358.275-K</v>
          </cell>
          <cell r="X332" t="str">
            <v>Esmeralda 732, Santiago</v>
          </cell>
          <cell r="Y332">
            <v>226323135</v>
          </cell>
          <cell r="Z332">
            <v>964691597</v>
          </cell>
          <cell r="AA332" t="str">
            <v>fponce@fundacionmadrejosefa.cl</v>
          </cell>
          <cell r="AB332">
            <v>0</v>
          </cell>
          <cell r="AC332" t="str">
            <v>Ver Archivo</v>
          </cell>
          <cell r="AD332" t="str">
            <v>Ver Archivo</v>
          </cell>
          <cell r="AE332">
            <v>0</v>
          </cell>
          <cell r="AF332" t="str">
            <v>Ver Archivo</v>
          </cell>
          <cell r="AG332" t="str">
            <v>Ver Archivo</v>
          </cell>
        </row>
        <row r="333">
          <cell r="B333" t="str">
            <v>65.091.714-6</v>
          </cell>
          <cell r="C333" t="str">
            <v>Validada</v>
          </cell>
          <cell r="D333">
            <v>42774.394467592596</v>
          </cell>
          <cell r="E333">
            <v>0</v>
          </cell>
          <cell r="F333" t="str">
            <v>Asociacion Deportiva Local Karate Do Iquique</v>
          </cell>
          <cell r="G333" t="str">
            <v>Psje. Alessandri 2497</v>
          </cell>
          <cell r="H333" t="str">
            <v>Iquique</v>
          </cell>
          <cell r="I333" t="str">
            <v>Iquique</v>
          </cell>
          <cell r="J333">
            <v>572317229</v>
          </cell>
          <cell r="K333">
            <v>995456747</v>
          </cell>
          <cell r="L333" t="str">
            <v>karatedoiquique@gmail.com</v>
          </cell>
          <cell r="M333">
            <v>41802</v>
          </cell>
          <cell r="N333">
            <v>43263</v>
          </cell>
          <cell r="O333">
            <v>41704</v>
          </cell>
          <cell r="P333">
            <v>0</v>
          </cell>
          <cell r="Q333">
            <v>1371219044</v>
          </cell>
          <cell r="R333" t="str">
            <v>Asociacion Deportiva Local Karate Do Iquique</v>
          </cell>
          <cell r="S333" t="str">
            <v>BANCO ESTADO DE CHILE</v>
          </cell>
          <cell r="T333" t="str">
            <v>CHEQUERA ELECTRONICA/ CUENTA VISTA</v>
          </cell>
          <cell r="U333">
            <v>0</v>
          </cell>
          <cell r="V333" t="str">
            <v>ANNE JACQUELINE ALDAY URTUBIA</v>
          </cell>
          <cell r="W333" t="str">
            <v>8.604.979-1</v>
          </cell>
          <cell r="X333" t="str">
            <v>CERRO DRAGON 3503</v>
          </cell>
          <cell r="Y333">
            <v>995459747</v>
          </cell>
          <cell r="Z333">
            <v>995020906</v>
          </cell>
          <cell r="AA333" t="str">
            <v>ajau19@gmail.com</v>
          </cell>
          <cell r="AB333">
            <v>0</v>
          </cell>
          <cell r="AC333" t="str">
            <v>Ver Archivo</v>
          </cell>
          <cell r="AD333" t="str">
            <v>Ver Archivo</v>
          </cell>
          <cell r="AE333" t="str">
            <v>Ver Archivo</v>
          </cell>
          <cell r="AF333" t="str">
            <v>Ver Archivo</v>
          </cell>
          <cell r="AG333" t="str">
            <v>Ver Archivo</v>
          </cell>
        </row>
        <row r="334">
          <cell r="B334" t="str">
            <v>65.050.613-8</v>
          </cell>
          <cell r="C334" t="str">
            <v>Validada</v>
          </cell>
          <cell r="D334">
            <v>42829.542129629626</v>
          </cell>
          <cell r="E334">
            <v>0</v>
          </cell>
          <cell r="F334" t="str">
            <v>ORGANIZACION COMUNITARIA TARAPACA ANCESTRAL</v>
          </cell>
          <cell r="G334" t="str">
            <v>LOS LLAMEROS 3014</v>
          </cell>
          <cell r="H334" t="str">
            <v>Iquique</v>
          </cell>
          <cell r="I334" t="str">
            <v>Iquique</v>
          </cell>
          <cell r="J334">
            <v>0</v>
          </cell>
          <cell r="K334">
            <v>968105303</v>
          </cell>
          <cell r="L334" t="str">
            <v>octarapacaancestral@gmail.com</v>
          </cell>
          <cell r="M334">
            <v>41307</v>
          </cell>
          <cell r="N334">
            <v>42402</v>
          </cell>
          <cell r="O334">
            <v>40766</v>
          </cell>
          <cell r="P334">
            <v>0</v>
          </cell>
          <cell r="Q334">
            <v>1366197938</v>
          </cell>
          <cell r="R334" t="str">
            <v>ORGANIZACION COMUNITARIA TARAPACA ANCESTRAL</v>
          </cell>
          <cell r="S334" t="str">
            <v>BANCO ESTADO DE CHILE</v>
          </cell>
          <cell r="T334" t="str">
            <v>CUENTA DE AHORROS</v>
          </cell>
          <cell r="U334">
            <v>0</v>
          </cell>
          <cell r="V334" t="str">
            <v>OSCAR LORENZO SCIARAFFIA VERNAL</v>
          </cell>
          <cell r="W334" t="str">
            <v>7.134.380-4</v>
          </cell>
          <cell r="X334" t="str">
            <v>LOS LLAMEROS 3014</v>
          </cell>
          <cell r="Y334">
            <v>0</v>
          </cell>
          <cell r="Z334">
            <v>968105303</v>
          </cell>
          <cell r="AA334" t="str">
            <v>lorenoscar@hotmail.com</v>
          </cell>
          <cell r="AB334">
            <v>0</v>
          </cell>
          <cell r="AC334" t="str">
            <v>Ver Archivo</v>
          </cell>
          <cell r="AD334" t="str">
            <v>Ver Archivo</v>
          </cell>
          <cell r="AE334" t="str">
            <v>Ver Archivo</v>
          </cell>
          <cell r="AF334" t="str">
            <v>Ver Archivo</v>
          </cell>
          <cell r="AG334" t="str">
            <v>Ver Archivo</v>
          </cell>
        </row>
        <row r="335">
          <cell r="B335" t="str">
            <v>65.024.997-6</v>
          </cell>
          <cell r="C335" t="str">
            <v>Grabado</v>
          </cell>
          <cell r="D335">
            <v>42741.422800925924</v>
          </cell>
          <cell r="E335">
            <v>0</v>
          </cell>
          <cell r="F335" t="str">
            <v>CLUB DE ADULTO MAYOR PLAYA BRAVA</v>
          </cell>
          <cell r="G335" t="str">
            <v>PEDRO AGUIRRE CERDA S/N</v>
          </cell>
          <cell r="H335" t="str">
            <v>Iquique</v>
          </cell>
          <cell r="I335" t="str">
            <v>Iquique</v>
          </cell>
          <cell r="J335">
            <v>572340739</v>
          </cell>
          <cell r="K335">
            <v>989631555</v>
          </cell>
          <cell r="L335" t="str">
            <v>malinarich@gmail.com</v>
          </cell>
          <cell r="M335">
            <v>42162</v>
          </cell>
          <cell r="N335">
            <v>43258</v>
          </cell>
          <cell r="O335">
            <v>39361</v>
          </cell>
          <cell r="P335">
            <v>0</v>
          </cell>
          <cell r="Q335">
            <v>1260379077</v>
          </cell>
          <cell r="R335" t="str">
            <v>CLUB DE ADULTO MAYOR PLAYA BRAVA</v>
          </cell>
          <cell r="S335" t="str">
            <v>BANCO ESTADO DE CHILE</v>
          </cell>
          <cell r="T335" t="str">
            <v>CUENTA DE AHORROS</v>
          </cell>
          <cell r="U335">
            <v>0</v>
          </cell>
          <cell r="V335" t="str">
            <v>VICENTE MARCIAL MALINARICH ZAMBRANO</v>
          </cell>
          <cell r="W335" t="str">
            <v>4.235.293-4</v>
          </cell>
          <cell r="X335" t="str">
            <v>ARTURO DEL RIO 2824</v>
          </cell>
          <cell r="Y335">
            <v>572340739</v>
          </cell>
          <cell r="Z335">
            <v>989631555</v>
          </cell>
          <cell r="AA335" t="str">
            <v>camplayabrava@gmail.com</v>
          </cell>
          <cell r="AB335">
            <v>0</v>
          </cell>
          <cell r="AC335" t="str">
            <v>Ver Archivo</v>
          </cell>
          <cell r="AD335" t="str">
            <v>Ver Archivo</v>
          </cell>
          <cell r="AE335" t="str">
            <v>Ver Archivo</v>
          </cell>
          <cell r="AF335" t="str">
            <v>Ver Archivo</v>
          </cell>
          <cell r="AG335" t="str">
            <v>Ver Archivo</v>
          </cell>
        </row>
        <row r="336">
          <cell r="B336" t="str">
            <v>6.070.566-6</v>
          </cell>
          <cell r="C336" t="str">
            <v>Grabado</v>
          </cell>
          <cell r="D336">
            <v>42478.700914351852</v>
          </cell>
          <cell r="E336">
            <v>0</v>
          </cell>
          <cell r="F336" t="str">
            <v>JUNTA VECINAL Nº29 EL RIEL</v>
          </cell>
          <cell r="G336" t="str">
            <v>ARMADA DE CHILE SN</v>
          </cell>
          <cell r="H336" t="str">
            <v>Tamarugal</v>
          </cell>
          <cell r="I336" t="str">
            <v>Pica</v>
          </cell>
          <cell r="J336">
            <v>0</v>
          </cell>
          <cell r="K336">
            <v>994334335</v>
          </cell>
          <cell r="L336" t="str">
            <v>j.v.elriel@gmail.com</v>
          </cell>
          <cell r="M336">
            <v>42167</v>
          </cell>
          <cell r="N336">
            <v>43263</v>
          </cell>
          <cell r="O336">
            <v>33089</v>
          </cell>
          <cell r="P336">
            <v>0</v>
          </cell>
          <cell r="Q336">
            <v>1260185906</v>
          </cell>
          <cell r="R336" t="str">
            <v>JUNTA VECINAL Nº29 EL RIEL</v>
          </cell>
          <cell r="S336" t="str">
            <v>BANCO ESTADO DE CHILE</v>
          </cell>
          <cell r="T336" t="str">
            <v>CUENTA DE AHORROS</v>
          </cell>
          <cell r="U336">
            <v>0</v>
          </cell>
          <cell r="V336" t="str">
            <v>ALFRED THOMAS CLARKE SEGURA</v>
          </cell>
          <cell r="W336" t="str">
            <v>6.070.566-6</v>
          </cell>
          <cell r="X336" t="str">
            <v>pedro gonzales 2720</v>
          </cell>
          <cell r="Y336">
            <v>0</v>
          </cell>
          <cell r="Z336">
            <v>994334335</v>
          </cell>
          <cell r="AA336" t="str">
            <v>clarke2410@gmail.com</v>
          </cell>
          <cell r="AB336">
            <v>0</v>
          </cell>
          <cell r="AC336" t="str">
            <v>Ver Archivo</v>
          </cell>
          <cell r="AD336" t="str">
            <v>Ver Archivo</v>
          </cell>
          <cell r="AE336" t="str">
            <v>Ver Archivo</v>
          </cell>
          <cell r="AF336" t="str">
            <v>Ver Archivo</v>
          </cell>
          <cell r="AG336" t="str">
            <v>Ver Archivo</v>
          </cell>
        </row>
        <row r="337">
          <cell r="B337" t="str">
            <v>65.001.273-9</v>
          </cell>
          <cell r="C337" t="str">
            <v>Validada</v>
          </cell>
          <cell r="D337">
            <v>42866.43378472222</v>
          </cell>
          <cell r="E337">
            <v>0</v>
          </cell>
          <cell r="F337" t="str">
            <v>El Despertar del Boro</v>
          </cell>
          <cell r="G337" t="str">
            <v>pasaje Ebenezer 2251</v>
          </cell>
          <cell r="H337" t="str">
            <v>Iquique</v>
          </cell>
          <cell r="I337" t="str">
            <v>Alto Hospicio</v>
          </cell>
          <cell r="J337">
            <v>0</v>
          </cell>
          <cell r="K337">
            <v>965447708</v>
          </cell>
          <cell r="L337" t="str">
            <v>jvdespertardelboro@hotmail.com</v>
          </cell>
          <cell r="M337">
            <v>41895</v>
          </cell>
          <cell r="N337">
            <v>42993</v>
          </cell>
          <cell r="O337">
            <v>39555</v>
          </cell>
          <cell r="P337">
            <v>0</v>
          </cell>
          <cell r="Q337">
            <v>1870470980</v>
          </cell>
          <cell r="R337" t="str">
            <v>junta de vecinos el despertar del boro</v>
          </cell>
          <cell r="S337" t="str">
            <v>BANCO ESTADO DE CHILE</v>
          </cell>
          <cell r="T337" t="str">
            <v>CHEQUERA ELECTRONICA/ CUENTA VISTA</v>
          </cell>
          <cell r="U337">
            <v>0</v>
          </cell>
          <cell r="V337" t="str">
            <v>Isabel Novoa Macaya</v>
          </cell>
          <cell r="W337" t="str">
            <v>9.138.361-6</v>
          </cell>
          <cell r="X337" t="str">
            <v>pasaje Sinai 2233</v>
          </cell>
          <cell r="Y337">
            <v>0</v>
          </cell>
          <cell r="Z337">
            <v>965447708</v>
          </cell>
          <cell r="AA337" t="str">
            <v>isabelnovoa2008@hotmail.com</v>
          </cell>
          <cell r="AB337">
            <v>0</v>
          </cell>
          <cell r="AC337" t="str">
            <v>Ver Archivo</v>
          </cell>
          <cell r="AD337" t="str">
            <v>Ver Archivo</v>
          </cell>
          <cell r="AE337" t="str">
            <v>Ver Archivo</v>
          </cell>
          <cell r="AF337" t="str">
            <v>Ver Archivo</v>
          </cell>
          <cell r="AG337" t="str">
            <v>Ver Archivo</v>
          </cell>
        </row>
        <row r="338">
          <cell r="B338" t="str">
            <v>73.601.900-0</v>
          </cell>
          <cell r="C338" t="str">
            <v>Validada</v>
          </cell>
          <cell r="D338">
            <v>42877.474965277775</v>
          </cell>
          <cell r="E338">
            <v>0</v>
          </cell>
          <cell r="F338" t="str">
            <v>Junta vecinal N° 29 El Riel</v>
          </cell>
          <cell r="G338" t="str">
            <v>ARMADA DE CHILE S/N</v>
          </cell>
          <cell r="H338" t="str">
            <v>Tamarugal</v>
          </cell>
          <cell r="I338" t="str">
            <v>Pica</v>
          </cell>
          <cell r="J338">
            <v>0</v>
          </cell>
          <cell r="K338">
            <v>994334335</v>
          </cell>
          <cell r="L338" t="str">
            <v>jv29elriel@gmail.com</v>
          </cell>
          <cell r="M338">
            <v>42167</v>
          </cell>
          <cell r="N338">
            <v>43263</v>
          </cell>
          <cell r="O338">
            <v>33089</v>
          </cell>
          <cell r="P338">
            <v>0</v>
          </cell>
          <cell r="Q338">
            <v>1260185906</v>
          </cell>
          <cell r="R338" t="str">
            <v>Junta vecinal N° 29 El Riel</v>
          </cell>
          <cell r="S338" t="str">
            <v>BANCO ESTADO DE CHILE</v>
          </cell>
          <cell r="T338" t="str">
            <v>CUENTA DE AHORROS</v>
          </cell>
          <cell r="U338">
            <v>0</v>
          </cell>
          <cell r="V338" t="str">
            <v>Alfred Thomas Clarke Segura</v>
          </cell>
          <cell r="W338" t="str">
            <v>6.070.566-6</v>
          </cell>
          <cell r="X338" t="str">
            <v>Pedro Gonzales 2720</v>
          </cell>
          <cell r="Y338">
            <v>0</v>
          </cell>
          <cell r="Z338">
            <v>994334335</v>
          </cell>
          <cell r="AA338" t="str">
            <v>clarke2410@gmail.com</v>
          </cell>
          <cell r="AB338">
            <v>0</v>
          </cell>
          <cell r="AC338" t="str">
            <v>Ver Archivo</v>
          </cell>
          <cell r="AD338" t="str">
            <v>Ver Archivo</v>
          </cell>
          <cell r="AE338" t="str">
            <v>Ver Archivo</v>
          </cell>
          <cell r="AF338" t="str">
            <v>Ver Archivo</v>
          </cell>
          <cell r="AG338" t="str">
            <v>Ver Archivo</v>
          </cell>
        </row>
        <row r="339">
          <cell r="B339" t="str">
            <v>65.105.909-7</v>
          </cell>
          <cell r="C339" t="str">
            <v>Validada</v>
          </cell>
          <cell r="D339">
            <v>42846.68378472222</v>
          </cell>
          <cell r="E339">
            <v>0</v>
          </cell>
          <cell r="F339" t="str">
            <v>centro social y cultural morenos ali baba</v>
          </cell>
          <cell r="G339" t="str">
            <v>Lincoyan 1809</v>
          </cell>
          <cell r="H339" t="str">
            <v>Iquique</v>
          </cell>
          <cell r="I339" t="str">
            <v>Iquique</v>
          </cell>
          <cell r="J339">
            <v>0</v>
          </cell>
          <cell r="K339">
            <v>944714160</v>
          </cell>
          <cell r="L339" t="str">
            <v>rojas.than@gmail.com</v>
          </cell>
          <cell r="M339">
            <v>42085</v>
          </cell>
          <cell r="N339">
            <v>43181</v>
          </cell>
          <cell r="O339">
            <v>41992</v>
          </cell>
          <cell r="P339">
            <v>0</v>
          </cell>
          <cell r="Q339">
            <v>1371228213</v>
          </cell>
          <cell r="R339" t="str">
            <v>Centro Social y Cultural Morenos Ali Baba</v>
          </cell>
          <cell r="S339" t="str">
            <v>BANCO ESTADO DE CHILE</v>
          </cell>
          <cell r="T339" t="str">
            <v>CHEQUERA ELECTRONICA/ CUENTA VISTA</v>
          </cell>
          <cell r="U339">
            <v>0</v>
          </cell>
          <cell r="V339" t="str">
            <v>Jonathan Rodrigo Rojas Ortiz</v>
          </cell>
          <cell r="W339" t="str">
            <v>17.798.544-9</v>
          </cell>
          <cell r="X339" t="str">
            <v>bolivar viejo 1639</v>
          </cell>
          <cell r="Y339">
            <v>0</v>
          </cell>
          <cell r="Z339">
            <v>944714160</v>
          </cell>
          <cell r="AA339" t="str">
            <v>rojas.ortiz.jonathan@gmail.com</v>
          </cell>
          <cell r="AB339">
            <v>0</v>
          </cell>
          <cell r="AC339" t="str">
            <v>Ver Archivo</v>
          </cell>
          <cell r="AD339" t="str">
            <v>Ver Archivo</v>
          </cell>
          <cell r="AE339" t="str">
            <v>Ver Archivo</v>
          </cell>
          <cell r="AF339" t="str">
            <v>Ver Archivo</v>
          </cell>
          <cell r="AG339" t="str">
            <v>Ver Archivo</v>
          </cell>
        </row>
        <row r="340">
          <cell r="B340" t="str">
            <v>65091355-8</v>
          </cell>
          <cell r="C340" t="str">
            <v>Grabado</v>
          </cell>
          <cell r="D340" t="str">
            <v>0000-00-00 00:00:00</v>
          </cell>
          <cell r="E340">
            <v>0</v>
          </cell>
          <cell r="F340" t="str">
            <v>Junta Vecinos 18 Septiembre</v>
          </cell>
          <cell r="G340" t="str">
            <v>Bulnes 1277</v>
          </cell>
          <cell r="H340" t="str">
            <v>Iquique</v>
          </cell>
          <cell r="I340" t="str">
            <v>Iquique</v>
          </cell>
          <cell r="J340">
            <v>0</v>
          </cell>
          <cell r="K340">
            <v>962425741</v>
          </cell>
          <cell r="L340" t="str">
            <v>juntvecinos18sept@gmail.com</v>
          </cell>
          <cell r="M340">
            <v>41756</v>
          </cell>
          <cell r="N340">
            <v>42852</v>
          </cell>
          <cell r="O340">
            <v>32889</v>
          </cell>
          <cell r="P340">
            <v>0</v>
          </cell>
          <cell r="Q340">
            <v>0</v>
          </cell>
          <cell r="R340">
            <v>0</v>
          </cell>
          <cell r="S340">
            <v>0</v>
          </cell>
          <cell r="T340">
            <v>0</v>
          </cell>
          <cell r="U340">
            <v>0</v>
          </cell>
          <cell r="V340" t="str">
            <v>OSMAR AlEJANDRO ARCAY ROMERO</v>
          </cell>
          <cell r="W340" t="str">
            <v>16.785.205-K</v>
          </cell>
          <cell r="X340" t="str">
            <v>ORELLA 1072</v>
          </cell>
          <cell r="Y340">
            <v>0</v>
          </cell>
          <cell r="Z340">
            <v>962425741</v>
          </cell>
          <cell r="AA340">
            <v>0</v>
          </cell>
          <cell r="AB340">
            <v>0</v>
          </cell>
          <cell r="AC340" t="str">
            <v>Ver Archivo</v>
          </cell>
          <cell r="AD340" t="str">
            <v>Ver Archivo</v>
          </cell>
          <cell r="AE340">
            <v>0</v>
          </cell>
          <cell r="AF340" t="str">
            <v>Ver Archivo</v>
          </cell>
          <cell r="AG340" t="str">
            <v>Ver Archivo</v>
          </cell>
        </row>
        <row r="341">
          <cell r="B341" t="str">
            <v>65.107.823-7</v>
          </cell>
          <cell r="C341" t="str">
            <v>Grabado</v>
          </cell>
          <cell r="D341" t="str">
            <v>0000-00-00 00:00:00</v>
          </cell>
          <cell r="E341">
            <v>0</v>
          </cell>
          <cell r="F341" t="str">
            <v>Club deportivo social y cultural de PISIGA CARPA</v>
          </cell>
          <cell r="G341" t="str">
            <v>PISIGA CARPA S/N</v>
          </cell>
          <cell r="H341" t="str">
            <v>Tamarugal</v>
          </cell>
          <cell r="I341" t="str">
            <v>Colchane</v>
          </cell>
          <cell r="J341">
            <v>988123639</v>
          </cell>
          <cell r="K341">
            <v>988123639</v>
          </cell>
          <cell r="L341" t="str">
            <v>Th3_cat@hotmail.com</v>
          </cell>
          <cell r="M341">
            <v>42078</v>
          </cell>
          <cell r="N341">
            <v>42843</v>
          </cell>
          <cell r="O341">
            <v>41716</v>
          </cell>
          <cell r="P341">
            <v>0</v>
          </cell>
          <cell r="Q341">
            <v>1870505210</v>
          </cell>
          <cell r="R341" t="str">
            <v>Club deportivo social y cultural de PISIGA CARPA</v>
          </cell>
          <cell r="S341" t="str">
            <v>BANCO ESTADO DE CHILE</v>
          </cell>
          <cell r="T341" t="str">
            <v>CHEQUERA ELECTRONICA/ CUENTA VISTA</v>
          </cell>
          <cell r="U341">
            <v>0</v>
          </cell>
          <cell r="V341" t="str">
            <v>Edwin richard gracia condarco</v>
          </cell>
          <cell r="W341" t="str">
            <v>16.351.751-5</v>
          </cell>
          <cell r="X341" t="str">
            <v>Pob. Caliche 2 pasaje uno #2963 alto hospicio</v>
          </cell>
          <cell r="Y341">
            <v>988123639</v>
          </cell>
          <cell r="Z341">
            <v>988123639</v>
          </cell>
          <cell r="AA341" t="str">
            <v>Th3_cat@hotmail.com</v>
          </cell>
          <cell r="AB341">
            <v>0</v>
          </cell>
          <cell r="AC341">
            <v>0</v>
          </cell>
          <cell r="AD341">
            <v>0</v>
          </cell>
          <cell r="AE341">
            <v>0</v>
          </cell>
          <cell r="AF341" t="str">
            <v>Ver Archivo</v>
          </cell>
          <cell r="AG341" t="str">
            <v>Ver Archivo</v>
          </cell>
        </row>
        <row r="342">
          <cell r="B342" t="str">
            <v>65.090.314-5</v>
          </cell>
          <cell r="C342" t="str">
            <v>Grabado</v>
          </cell>
          <cell r="D342">
            <v>42484.514525462961</v>
          </cell>
          <cell r="E342">
            <v>0</v>
          </cell>
          <cell r="F342" t="str">
            <v>CLUB DE JUDO MAHO</v>
          </cell>
          <cell r="G342" t="str">
            <v>FRANCIA CON NEPAL S/N°</v>
          </cell>
          <cell r="H342" t="str">
            <v>Iquique</v>
          </cell>
          <cell r="I342" t="str">
            <v>Alto Hospicio</v>
          </cell>
          <cell r="J342">
            <v>0</v>
          </cell>
          <cell r="K342">
            <v>976667931</v>
          </cell>
          <cell r="L342" t="str">
            <v>CLUBJUDOMAHO@GMAIL.COM</v>
          </cell>
          <cell r="M342">
            <v>41925</v>
          </cell>
          <cell r="N342">
            <v>43558</v>
          </cell>
          <cell r="O342">
            <v>41918</v>
          </cell>
          <cell r="P342">
            <v>0</v>
          </cell>
          <cell r="Q342">
            <v>621996</v>
          </cell>
          <cell r="R342" t="str">
            <v>CLUB DE JUDO MAHO</v>
          </cell>
          <cell r="S342" t="str">
            <v>BANCO ESTADO DE CHILE</v>
          </cell>
          <cell r="T342" t="str">
            <v>CHEQUERA ELECTRONICA/ CUENTA VISTA</v>
          </cell>
          <cell r="U342">
            <v>0</v>
          </cell>
          <cell r="V342" t="str">
            <v>JUDITH RIVERA MALDONADO</v>
          </cell>
          <cell r="W342" t="str">
            <v>12.214.944-7</v>
          </cell>
          <cell r="X342" t="str">
            <v>SANTA MARTA N° 4203</v>
          </cell>
          <cell r="Y342">
            <v>0</v>
          </cell>
          <cell r="Z342">
            <v>976667931</v>
          </cell>
          <cell r="AA342" t="str">
            <v>JRIVERA.MALDONADO@HOTMAIL.COM</v>
          </cell>
          <cell r="AB342">
            <v>0</v>
          </cell>
          <cell r="AC342" t="str">
            <v>Ver Archivo</v>
          </cell>
          <cell r="AD342" t="str">
            <v>Ver Archivo</v>
          </cell>
          <cell r="AE342" t="str">
            <v>Ver Archivo</v>
          </cell>
          <cell r="AF342" t="str">
            <v>Ver Archivo</v>
          </cell>
          <cell r="AG342" t="str">
            <v>Ver Archivo</v>
          </cell>
        </row>
        <row r="343">
          <cell r="B343" t="str">
            <v>65.719.600-2</v>
          </cell>
          <cell r="C343" t="str">
            <v>Grabado</v>
          </cell>
          <cell r="D343">
            <v>42741.423773148148</v>
          </cell>
          <cell r="E343">
            <v>0</v>
          </cell>
          <cell r="F343" t="str">
            <v>Centro Cultural y Social Religioso Gitanos Escuderos del Carmen</v>
          </cell>
          <cell r="G343" t="str">
            <v>Rancagua 2942- B</v>
          </cell>
          <cell r="H343" t="str">
            <v>Iquique</v>
          </cell>
          <cell r="I343" t="str">
            <v>Iquique</v>
          </cell>
          <cell r="J343">
            <v>572336646</v>
          </cell>
          <cell r="K343">
            <v>97241409</v>
          </cell>
          <cell r="L343" t="str">
            <v>JULIOVICTORMOLINA@HOTMAIL.COM</v>
          </cell>
          <cell r="M343">
            <v>41942</v>
          </cell>
          <cell r="N343">
            <v>43038</v>
          </cell>
          <cell r="O343">
            <v>38083</v>
          </cell>
          <cell r="P343">
            <v>0</v>
          </cell>
          <cell r="Q343">
            <v>1366087636</v>
          </cell>
          <cell r="R343" t="str">
            <v>CENTRO CULTURAL Y SOCIAL RELIGIOSO GITANOS ESCUDEROS DEL CARMEN</v>
          </cell>
          <cell r="S343" t="str">
            <v>BANCO ESTADO DE CHILE</v>
          </cell>
          <cell r="T343" t="str">
            <v>CUENTA DE AHORROS</v>
          </cell>
          <cell r="U343">
            <v>0</v>
          </cell>
          <cell r="V343" t="str">
            <v>Julio Victor Molina Molina</v>
          </cell>
          <cell r="W343" t="str">
            <v>7.748.959-2</v>
          </cell>
          <cell r="X343" t="str">
            <v>Rancagua 2942-B</v>
          </cell>
          <cell r="Y343">
            <v>572336646</v>
          </cell>
          <cell r="Z343">
            <v>97241409</v>
          </cell>
          <cell r="AA343" t="str">
            <v>JULIOVICTORMOLINA@HOTMAIL.COM</v>
          </cell>
          <cell r="AB343">
            <v>0</v>
          </cell>
          <cell r="AC343" t="str">
            <v>Ver Archivo</v>
          </cell>
          <cell r="AD343" t="str">
            <v>Ver Archivo</v>
          </cell>
          <cell r="AE343" t="str">
            <v>Ver Archivo</v>
          </cell>
          <cell r="AF343" t="str">
            <v>Ver Archivo</v>
          </cell>
          <cell r="AG343" t="str">
            <v>Ver Archivo</v>
          </cell>
        </row>
        <row r="344">
          <cell r="B344" t="str">
            <v>65.047.122-9</v>
          </cell>
          <cell r="C344" t="str">
            <v>Grabado</v>
          </cell>
          <cell r="D344">
            <v>42741.423842592594</v>
          </cell>
          <cell r="E344">
            <v>0</v>
          </cell>
          <cell r="F344" t="str">
            <v>JUNTA VECINAL NUEVA MATILLA</v>
          </cell>
          <cell r="G344" t="str">
            <v>PASAJE MATILLA SN</v>
          </cell>
          <cell r="H344" t="str">
            <v>Iquique</v>
          </cell>
          <cell r="I344" t="str">
            <v>Iquique</v>
          </cell>
          <cell r="J344">
            <v>0</v>
          </cell>
          <cell r="K344">
            <v>975587173</v>
          </cell>
          <cell r="L344" t="str">
            <v>j.v.nuevamatilla@gmail.com</v>
          </cell>
          <cell r="M344">
            <v>42114</v>
          </cell>
          <cell r="N344">
            <v>43210</v>
          </cell>
          <cell r="O344">
            <v>38293</v>
          </cell>
          <cell r="P344">
            <v>0</v>
          </cell>
          <cell r="Q344">
            <v>0</v>
          </cell>
          <cell r="R344" t="str">
            <v>JUNTA VECINAL NUEVA MATILLA</v>
          </cell>
          <cell r="S344" t="str">
            <v>BANCO ESTADO DE CHILE</v>
          </cell>
          <cell r="T344" t="str">
            <v>CUENTA DE AHORROS</v>
          </cell>
          <cell r="U344">
            <v>0</v>
          </cell>
          <cell r="V344" t="str">
            <v>SONIA ENRIQUETA VILLEGAS LAZO</v>
          </cell>
          <cell r="W344" t="str">
            <v>8.758.077-6</v>
          </cell>
          <cell r="X344" t="str">
            <v>PASAJE MATILLA 3445</v>
          </cell>
          <cell r="Y344">
            <v>0</v>
          </cell>
          <cell r="Z344">
            <v>975587173</v>
          </cell>
          <cell r="AA344" t="str">
            <v>j.v.nuevamatilla@gmail.com</v>
          </cell>
          <cell r="AB344">
            <v>0</v>
          </cell>
          <cell r="AC344" t="str">
            <v>Ver Archivo</v>
          </cell>
          <cell r="AD344" t="str">
            <v>Ver Archivo</v>
          </cell>
          <cell r="AE344" t="str">
            <v>Ver Archivo</v>
          </cell>
          <cell r="AF344" t="str">
            <v>Ver Archivo</v>
          </cell>
          <cell r="AG344" t="str">
            <v>Ver Archivo</v>
          </cell>
        </row>
        <row r="345">
          <cell r="B345" t="str">
            <v>56.077.790-6</v>
          </cell>
          <cell r="C345" t="str">
            <v>Validada</v>
          </cell>
          <cell r="D345">
            <v>42866.434699074074</v>
          </cell>
          <cell r="E345">
            <v>0</v>
          </cell>
          <cell r="F345" t="str">
            <v>CONDOMINIO DOÑA OLGA</v>
          </cell>
          <cell r="G345" t="str">
            <v>AVDA LOS AROMOS 2572</v>
          </cell>
          <cell r="H345" t="str">
            <v>Iquique</v>
          </cell>
          <cell r="I345" t="str">
            <v>Alto Hospicio</v>
          </cell>
          <cell r="J345">
            <v>0</v>
          </cell>
          <cell r="K345">
            <v>942332239</v>
          </cell>
          <cell r="L345" t="str">
            <v>condominio.donaolga2017@gmail.com</v>
          </cell>
          <cell r="M345">
            <v>41455</v>
          </cell>
          <cell r="N345">
            <v>42916</v>
          </cell>
          <cell r="O345">
            <v>40210</v>
          </cell>
          <cell r="P345">
            <v>0</v>
          </cell>
          <cell r="Q345">
            <v>86095072</v>
          </cell>
          <cell r="R345" t="str">
            <v>CONDOMINIO DOÑA OLGA</v>
          </cell>
          <cell r="S345" t="str">
            <v>BANCO DE CREDITO E INVERSIONES</v>
          </cell>
          <cell r="T345" t="str">
            <v>CUENTA CORRIENTE</v>
          </cell>
          <cell r="U345">
            <v>0</v>
          </cell>
          <cell r="V345" t="str">
            <v>JENISA ORTEGA SEPULVEDA</v>
          </cell>
          <cell r="W345" t="str">
            <v>13.212.604-6</v>
          </cell>
          <cell r="X345" t="str">
            <v>calle 1 norte 3425</v>
          </cell>
          <cell r="Y345">
            <v>0</v>
          </cell>
          <cell r="Z345">
            <v>942332239</v>
          </cell>
          <cell r="AA345" t="str">
            <v>j.v.donaolga@gmail.com</v>
          </cell>
          <cell r="AB345">
            <v>0</v>
          </cell>
          <cell r="AC345" t="str">
            <v>Ver Archivo</v>
          </cell>
          <cell r="AD345" t="str">
            <v>Ver Archivo</v>
          </cell>
          <cell r="AE345" t="str">
            <v>Ver Archivo</v>
          </cell>
          <cell r="AF345" t="str">
            <v>Ver Archivo</v>
          </cell>
          <cell r="AG345" t="str">
            <v>Ver Archivo</v>
          </cell>
        </row>
        <row r="346">
          <cell r="B346" t="str">
            <v>74.407.900-4</v>
          </cell>
          <cell r="C346" t="str">
            <v>Validada</v>
          </cell>
          <cell r="D346">
            <v>42824.439641203702</v>
          </cell>
          <cell r="E346">
            <v>0</v>
          </cell>
          <cell r="F346" t="str">
            <v>UNION COMUNAL ALTO HOSPICIO</v>
          </cell>
          <cell r="G346" t="str">
            <v>EX CHIJO CON GUINDALES S/N</v>
          </cell>
          <cell r="H346" t="str">
            <v>Iquique</v>
          </cell>
          <cell r="I346" t="str">
            <v>Alto Hospicio</v>
          </cell>
          <cell r="J346">
            <v>0</v>
          </cell>
          <cell r="K346">
            <v>56972005837</v>
          </cell>
          <cell r="L346" t="str">
            <v>unioncomunalaho@gmail.com</v>
          </cell>
          <cell r="M346">
            <v>42554</v>
          </cell>
          <cell r="N346">
            <v>43649</v>
          </cell>
          <cell r="O346">
            <v>34029</v>
          </cell>
          <cell r="P346">
            <v>0</v>
          </cell>
          <cell r="Q346">
            <v>1860202568</v>
          </cell>
          <cell r="R346" t="str">
            <v>UNION COMUNAL DE JUNTAS DE VECINOS ALTO HOSPICIO</v>
          </cell>
          <cell r="S346" t="str">
            <v>BANCO ESTADO DE CHILE</v>
          </cell>
          <cell r="T346" t="str">
            <v>CUENTA DE AHORROS</v>
          </cell>
          <cell r="U346">
            <v>0</v>
          </cell>
          <cell r="V346" t="str">
            <v>ALEJANDRA GUTIERRES VASALLO</v>
          </cell>
          <cell r="W346" t="str">
            <v>10.588.018-9</v>
          </cell>
          <cell r="X346" t="str">
            <v>ALEJANDRA GUTIERRES VASALLO</v>
          </cell>
          <cell r="Y346">
            <v>0</v>
          </cell>
          <cell r="Z346">
            <v>56972005837</v>
          </cell>
          <cell r="AA346" t="str">
            <v>unioncomunalaho@gmail.com</v>
          </cell>
          <cell r="AB346">
            <v>0</v>
          </cell>
          <cell r="AC346" t="str">
            <v>Ver Archivo</v>
          </cell>
          <cell r="AD346" t="str">
            <v>Ver Archivo</v>
          </cell>
          <cell r="AE346" t="str">
            <v>Ver Archivo</v>
          </cell>
          <cell r="AF346" t="str">
            <v>Ver Archivo</v>
          </cell>
          <cell r="AG346" t="str">
            <v>Ver Archivo</v>
          </cell>
        </row>
        <row r="347">
          <cell r="B347" t="str">
            <v>65.611.650-1</v>
          </cell>
          <cell r="C347" t="str">
            <v>Grabado</v>
          </cell>
          <cell r="D347">
            <v>42741.423668981479</v>
          </cell>
          <cell r="E347">
            <v>0</v>
          </cell>
          <cell r="F347" t="str">
            <v>junta de vecinos villa santa laura</v>
          </cell>
          <cell r="G347" t="str">
            <v>la noria 3010</v>
          </cell>
          <cell r="H347" t="str">
            <v>Iquique</v>
          </cell>
          <cell r="I347" t="str">
            <v>Alto Hospicio</v>
          </cell>
          <cell r="J347">
            <v>0</v>
          </cell>
          <cell r="K347">
            <v>98301920</v>
          </cell>
          <cell r="L347" t="str">
            <v>jvecinalvillasantalaura@gmail.com</v>
          </cell>
          <cell r="M347">
            <v>42253</v>
          </cell>
          <cell r="N347">
            <v>43349</v>
          </cell>
          <cell r="O347">
            <v>35408</v>
          </cell>
          <cell r="P347">
            <v>0</v>
          </cell>
          <cell r="Q347">
            <v>8234556789</v>
          </cell>
          <cell r="R347" t="str">
            <v>junta de vecinos villa santa laura</v>
          </cell>
          <cell r="S347" t="str">
            <v>BANCO ESTADO DE CHILE</v>
          </cell>
          <cell r="T347" t="str">
            <v>CUENTA DE AHORROS</v>
          </cell>
          <cell r="U347">
            <v>0</v>
          </cell>
          <cell r="V347" t="str">
            <v>delia gallegos gahona</v>
          </cell>
          <cell r="W347" t="str">
            <v>9.375.653-3</v>
          </cell>
          <cell r="X347" t="str">
            <v>DELIA ROSA GALLEGOS GAHONA</v>
          </cell>
          <cell r="Y347">
            <v>0</v>
          </cell>
          <cell r="Z347">
            <v>98301920</v>
          </cell>
          <cell r="AA347" t="str">
            <v>jvecinalvillasantalaura@gmail.com</v>
          </cell>
          <cell r="AB347">
            <v>0</v>
          </cell>
          <cell r="AC347" t="str">
            <v>Ver Archivo</v>
          </cell>
          <cell r="AD347" t="str">
            <v>Ver Archivo</v>
          </cell>
          <cell r="AE347" t="str">
            <v>Ver Archivo</v>
          </cell>
          <cell r="AF347" t="str">
            <v>Ver Archivo</v>
          </cell>
          <cell r="AG347" t="str">
            <v>Ver Archivo</v>
          </cell>
        </row>
        <row r="348">
          <cell r="B348" t="str">
            <v>65.046.903-8</v>
          </cell>
          <cell r="C348" t="str">
            <v>Grabado</v>
          </cell>
          <cell r="D348">
            <v>42741.421840277777</v>
          </cell>
          <cell r="E348">
            <v>0</v>
          </cell>
          <cell r="F348" t="str">
            <v>Club Deportivo Escolar y Cultural Colegio Mahatma Gandhi</v>
          </cell>
          <cell r="G348" t="str">
            <v>Freddy Wood # 5205 Bajo Molle</v>
          </cell>
          <cell r="H348" t="str">
            <v>Iquique</v>
          </cell>
          <cell r="I348" t="str">
            <v>Iquique</v>
          </cell>
          <cell r="J348">
            <v>572246080</v>
          </cell>
          <cell r="K348">
            <v>991591906</v>
          </cell>
          <cell r="L348" t="str">
            <v>jencina@colegiomahatmagandhi.cl</v>
          </cell>
          <cell r="M348">
            <v>42366</v>
          </cell>
          <cell r="N348">
            <v>43830</v>
          </cell>
          <cell r="O348">
            <v>40743</v>
          </cell>
          <cell r="P348">
            <v>0</v>
          </cell>
          <cell r="Q348">
            <v>1366162220</v>
          </cell>
          <cell r="R348" t="str">
            <v>Club Deportivo Escolar y Cultural Colegio Mahatma Gandhi</v>
          </cell>
          <cell r="S348" t="str">
            <v>BANCO ESTADO DE CHILE</v>
          </cell>
          <cell r="T348" t="str">
            <v>CUENTA DE AHORROS</v>
          </cell>
          <cell r="U348">
            <v>0</v>
          </cell>
          <cell r="V348" t="str">
            <v>Justiniano Ricardo Encina Muñoz</v>
          </cell>
          <cell r="W348" t="str">
            <v>6.674.917-7</v>
          </cell>
          <cell r="X348" t="str">
            <v>Av. Salvador Allende # 1668 Depto. 32 Torre A</v>
          </cell>
          <cell r="Y348">
            <v>572246080</v>
          </cell>
          <cell r="Z348">
            <v>991591904</v>
          </cell>
          <cell r="AA348" t="str">
            <v>jencina@colegiomahatmagandhi.cl</v>
          </cell>
          <cell r="AB348">
            <v>0</v>
          </cell>
          <cell r="AC348" t="str">
            <v>Ver Archivo</v>
          </cell>
          <cell r="AD348" t="str">
            <v>Ver Archivo</v>
          </cell>
          <cell r="AE348" t="str">
            <v>Ver Archivo</v>
          </cell>
          <cell r="AF348" t="str">
            <v>Ver Archivo</v>
          </cell>
          <cell r="AG348" t="str">
            <v>Ver Archivo</v>
          </cell>
        </row>
        <row r="349">
          <cell r="B349" t="str">
            <v>65.067.996-2</v>
          </cell>
          <cell r="C349" t="str">
            <v>Grabado</v>
          </cell>
          <cell r="D349" t="str">
            <v>0000-00-00 00:00:00</v>
          </cell>
          <cell r="E349">
            <v>0</v>
          </cell>
          <cell r="F349" t="str">
            <v>CENTRO CULTURAL Y SOCIAL METAL ROCK TARAPACA</v>
          </cell>
          <cell r="G349" t="str">
            <v>THOMPSON 826-C</v>
          </cell>
          <cell r="H349" t="str">
            <v>Iquique</v>
          </cell>
          <cell r="I349" t="str">
            <v>Iquique</v>
          </cell>
          <cell r="J349">
            <v>0</v>
          </cell>
          <cell r="K349">
            <v>988666444</v>
          </cell>
          <cell r="L349" t="str">
            <v>ccmrt2013@hotmail.com</v>
          </cell>
          <cell r="M349">
            <v>41328</v>
          </cell>
          <cell r="N349">
            <v>42423</v>
          </cell>
          <cell r="O349">
            <v>41375</v>
          </cell>
          <cell r="P349">
            <v>0</v>
          </cell>
          <cell r="Q349">
            <v>0</v>
          </cell>
          <cell r="R349">
            <v>0</v>
          </cell>
          <cell r="S349">
            <v>0</v>
          </cell>
          <cell r="T349">
            <v>0</v>
          </cell>
          <cell r="U349">
            <v>0</v>
          </cell>
          <cell r="V349" t="str">
            <v>CHRISTIAN ARTURO ALVAREZ GALVEZ</v>
          </cell>
          <cell r="W349" t="str">
            <v>10.509.074-9</v>
          </cell>
          <cell r="X349" t="str">
            <v>THOMPSON 826-C</v>
          </cell>
          <cell r="Y349">
            <v>0</v>
          </cell>
          <cell r="Z349">
            <v>988666444</v>
          </cell>
          <cell r="AA349" t="str">
            <v>pocololoalvarez@hotmail.com</v>
          </cell>
          <cell r="AB349">
            <v>0</v>
          </cell>
          <cell r="AC349" t="str">
            <v>Ver Archivo</v>
          </cell>
          <cell r="AD349" t="str">
            <v>Ver Archivo</v>
          </cell>
          <cell r="AE349">
            <v>0</v>
          </cell>
          <cell r="AF349" t="str">
            <v>Ver Archivo</v>
          </cell>
          <cell r="AG349" t="str">
            <v>Ver Archivo</v>
          </cell>
        </row>
        <row r="350">
          <cell r="B350" t="str">
            <v>65.283.410-8</v>
          </cell>
          <cell r="C350" t="str">
            <v>Grabado</v>
          </cell>
          <cell r="D350">
            <v>42741.424050925925</v>
          </cell>
          <cell r="E350">
            <v>0</v>
          </cell>
          <cell r="F350" t="str">
            <v>Club Deportivo Colegio Humberstone</v>
          </cell>
          <cell r="G350" t="str">
            <v>Rancagua 3264</v>
          </cell>
          <cell r="H350" t="str">
            <v>Iquique</v>
          </cell>
          <cell r="I350" t="str">
            <v>Iquique</v>
          </cell>
          <cell r="J350">
            <v>2452533</v>
          </cell>
          <cell r="K350">
            <v>999390284</v>
          </cell>
          <cell r="L350" t="str">
            <v>coordex@colegiohumberstone.cl</v>
          </cell>
          <cell r="M350">
            <v>42335</v>
          </cell>
          <cell r="N350">
            <v>43066</v>
          </cell>
          <cell r="O350">
            <v>37847</v>
          </cell>
          <cell r="P350">
            <v>0</v>
          </cell>
          <cell r="Q350">
            <v>5.040030020002E+16</v>
          </cell>
          <cell r="R350" t="str">
            <v>Club Deportivo Colegio Humbertone</v>
          </cell>
          <cell r="S350" t="str">
            <v>BANCO BBVA</v>
          </cell>
          <cell r="T350" t="str">
            <v>CUENTA DE AHORROS</v>
          </cell>
          <cell r="U350">
            <v>0</v>
          </cell>
          <cell r="V350" t="str">
            <v>Javier Antonio Aracena Morales</v>
          </cell>
          <cell r="W350" t="str">
            <v>9.927.371-2</v>
          </cell>
          <cell r="X350" t="str">
            <v>2° Oriente #4721 - Reina Mar</v>
          </cell>
          <cell r="Y350">
            <v>2440036</v>
          </cell>
          <cell r="Z350">
            <v>990183299</v>
          </cell>
          <cell r="AA350" t="str">
            <v>administracion@colegiohumberstone.cl</v>
          </cell>
          <cell r="AB350">
            <v>0</v>
          </cell>
          <cell r="AC350" t="str">
            <v>Ver Archivo</v>
          </cell>
          <cell r="AD350" t="str">
            <v>Ver Archivo</v>
          </cell>
          <cell r="AE350" t="str">
            <v>Ver Archivo</v>
          </cell>
          <cell r="AF350" t="str">
            <v>Ver Archivo</v>
          </cell>
          <cell r="AG350" t="str">
            <v>Ver Archivo</v>
          </cell>
        </row>
        <row r="351">
          <cell r="B351" t="str">
            <v>65.098.517-6</v>
          </cell>
          <cell r="C351" t="str">
            <v>Grabado</v>
          </cell>
          <cell r="D351">
            <v>42741.423611111109</v>
          </cell>
          <cell r="E351">
            <v>0</v>
          </cell>
          <cell r="F351" t="str">
            <v>Centro Social y Cultural Kuri Marka</v>
          </cell>
          <cell r="G351" t="str">
            <v>Avda. Diego Portales 2134</v>
          </cell>
          <cell r="H351" t="str">
            <v>Iquique</v>
          </cell>
          <cell r="I351" t="str">
            <v>Iquique</v>
          </cell>
          <cell r="J351">
            <v>0</v>
          </cell>
          <cell r="K351">
            <v>986741324</v>
          </cell>
          <cell r="L351" t="str">
            <v>rudavera56@gmail.com</v>
          </cell>
          <cell r="M351">
            <v>41914</v>
          </cell>
          <cell r="N351">
            <v>43010</v>
          </cell>
          <cell r="O351">
            <v>40278</v>
          </cell>
          <cell r="P351">
            <v>0</v>
          </cell>
          <cell r="Q351">
            <v>0</v>
          </cell>
          <cell r="R351" t="str">
            <v>Centro Social y Cultural Kuri Marka</v>
          </cell>
          <cell r="S351" t="str">
            <v>BANCO ESTADO DE CHILE</v>
          </cell>
          <cell r="T351" t="str">
            <v>CUENTA DE AHORROS</v>
          </cell>
          <cell r="U351">
            <v>0</v>
          </cell>
          <cell r="V351" t="str">
            <v>Pamela Figueroa Manzano</v>
          </cell>
          <cell r="W351" t="str">
            <v>11.612.941-8</v>
          </cell>
          <cell r="X351" t="str">
            <v>Avda. Diego Portales 2134</v>
          </cell>
          <cell r="Y351">
            <v>0</v>
          </cell>
          <cell r="Z351">
            <v>86741324</v>
          </cell>
          <cell r="AA351" t="str">
            <v>rudavera56@gmail.com</v>
          </cell>
          <cell r="AB351">
            <v>0</v>
          </cell>
          <cell r="AC351" t="str">
            <v>Ver Archivo</v>
          </cell>
          <cell r="AD351" t="str">
            <v>Ver Archivo</v>
          </cell>
          <cell r="AE351" t="str">
            <v>Ver Archivo</v>
          </cell>
          <cell r="AF351" t="str">
            <v>Ver Archivo</v>
          </cell>
          <cell r="AG351" t="str">
            <v>Ver Archivo</v>
          </cell>
        </row>
        <row r="352">
          <cell r="B352" t="str">
            <v>65.097.393-3</v>
          </cell>
          <cell r="C352" t="str">
            <v>Grabado</v>
          </cell>
          <cell r="D352">
            <v>42741.423819444448</v>
          </cell>
          <cell r="E352">
            <v>0</v>
          </cell>
          <cell r="F352" t="str">
            <v>CLUB DEPORTIVO SOCIAL Y CULTURAL SAN SANTIAGO DE QUEBE</v>
          </cell>
          <cell r="G352" t="str">
            <v>PUEBLO DE QUEBE S/N</v>
          </cell>
          <cell r="H352" t="str">
            <v>Tamarugal</v>
          </cell>
          <cell r="I352" t="str">
            <v>Colchane</v>
          </cell>
          <cell r="J352">
            <v>0</v>
          </cell>
          <cell r="K352">
            <v>984714799</v>
          </cell>
          <cell r="L352" t="str">
            <v>cd.quebe@gmail.com</v>
          </cell>
          <cell r="M352">
            <v>41768</v>
          </cell>
          <cell r="N352">
            <v>42864</v>
          </cell>
          <cell r="O352">
            <v>41654</v>
          </cell>
          <cell r="P352">
            <v>0</v>
          </cell>
          <cell r="Q352">
            <v>1365153376</v>
          </cell>
          <cell r="R352" t="str">
            <v>CLUB DEPORTIVO SOCIAL Y CULTURAL SAN SANTIAGO DE QUEBE</v>
          </cell>
          <cell r="S352" t="str">
            <v>BANCO ESTADO DE CHILE</v>
          </cell>
          <cell r="T352" t="str">
            <v>CUENTA DE AHORROS</v>
          </cell>
          <cell r="U352">
            <v>0</v>
          </cell>
          <cell r="V352" t="str">
            <v>PEDRO RAUL FLORES MAMANI</v>
          </cell>
          <cell r="W352" t="str">
            <v>12.346.895-3</v>
          </cell>
          <cell r="X352" t="str">
            <v>PUEBLO DE QUEBE S/N</v>
          </cell>
          <cell r="Y352">
            <v>0</v>
          </cell>
          <cell r="Z352">
            <v>984714799</v>
          </cell>
          <cell r="AA352" t="str">
            <v>cd.quebe@gmail.com</v>
          </cell>
          <cell r="AB352">
            <v>0</v>
          </cell>
          <cell r="AC352" t="str">
            <v>Ver Archivo</v>
          </cell>
          <cell r="AD352" t="str">
            <v>Ver Archivo</v>
          </cell>
          <cell r="AE352" t="str">
            <v>Ver Archivo</v>
          </cell>
          <cell r="AF352" t="str">
            <v>Ver Archivo</v>
          </cell>
          <cell r="AG352" t="str">
            <v>Ver Archivo</v>
          </cell>
        </row>
        <row r="353">
          <cell r="B353" t="str">
            <v>65.542.410-5</v>
          </cell>
          <cell r="C353" t="str">
            <v>Grabado</v>
          </cell>
          <cell r="D353">
            <v>42741.424131944441</v>
          </cell>
          <cell r="E353">
            <v>0</v>
          </cell>
          <cell r="F353" t="str">
            <v>comunidad ayuda a iglesia santuario nuestra sra. del carmen de la tirana</v>
          </cell>
          <cell r="G353" t="str">
            <v>sede social santa ana</v>
          </cell>
          <cell r="H353" t="str">
            <v>Tamarugal</v>
          </cell>
          <cell r="I353" t="str">
            <v>Pozo Almonte</v>
          </cell>
          <cell r="J353">
            <v>0</v>
          </cell>
          <cell r="K353">
            <v>61104095</v>
          </cell>
          <cell r="L353" t="str">
            <v>irmavera16@gmail.com</v>
          </cell>
          <cell r="M353">
            <v>41761</v>
          </cell>
          <cell r="N353">
            <v>42857</v>
          </cell>
          <cell r="O353">
            <v>38534</v>
          </cell>
          <cell r="P353">
            <v>0</v>
          </cell>
          <cell r="Q353">
            <v>67042322069</v>
          </cell>
          <cell r="R353" t="str">
            <v>comunidad ayuda a iglesia santuario nuestra señora del carmen de la tirana</v>
          </cell>
          <cell r="S353" t="str">
            <v>BANCO INTERNACIONAL</v>
          </cell>
          <cell r="T353" t="str">
            <v>CUENTA CORRIENTE</v>
          </cell>
          <cell r="U353">
            <v>0</v>
          </cell>
          <cell r="V353" t="str">
            <v>irma vera guzman</v>
          </cell>
          <cell r="W353" t="str">
            <v>5.258.849-9</v>
          </cell>
          <cell r="X353" t="str">
            <v>Ramirez #141</v>
          </cell>
          <cell r="Y353">
            <v>0</v>
          </cell>
          <cell r="Z353">
            <v>61104095</v>
          </cell>
          <cell r="AA353" t="str">
            <v>irmavera16@gmail.com</v>
          </cell>
          <cell r="AB353">
            <v>0</v>
          </cell>
          <cell r="AC353" t="str">
            <v>Ver Archivo</v>
          </cell>
          <cell r="AD353" t="str">
            <v>Ver Archivo</v>
          </cell>
          <cell r="AE353" t="str">
            <v>Ver Archivo</v>
          </cell>
          <cell r="AF353" t="str">
            <v>Ver Archivo</v>
          </cell>
          <cell r="AG353" t="str">
            <v>Ver Archivo</v>
          </cell>
        </row>
        <row r="354">
          <cell r="B354" t="str">
            <v>65.009.797-1</v>
          </cell>
          <cell r="C354" t="str">
            <v>Grabado</v>
          </cell>
          <cell r="D354">
            <v>42741.424224537041</v>
          </cell>
          <cell r="E354">
            <v>0</v>
          </cell>
          <cell r="F354" t="str">
            <v>CLUB MASTER DE NATACION Y ACTIVIDADES ACUATICAS EL TANI LOAYZA</v>
          </cell>
          <cell r="G354" t="str">
            <v>ARTURO PRAT S/N</v>
          </cell>
          <cell r="H354" t="str">
            <v>Iquique</v>
          </cell>
          <cell r="I354" t="str">
            <v>Iquique</v>
          </cell>
          <cell r="J354">
            <v>572212076</v>
          </cell>
          <cell r="K354">
            <v>56969082063</v>
          </cell>
          <cell r="L354" t="str">
            <v>mastereltani@gmail.com</v>
          </cell>
          <cell r="M354">
            <v>41669</v>
          </cell>
          <cell r="N354">
            <v>42765</v>
          </cell>
          <cell r="O354">
            <v>39758</v>
          </cell>
          <cell r="P354">
            <v>0</v>
          </cell>
          <cell r="Q354">
            <v>1366122997</v>
          </cell>
          <cell r="R354" t="str">
            <v>Club Master de Natación y Actividades Acúaticas El Tani Loayza</v>
          </cell>
          <cell r="S354" t="str">
            <v>BANCO ESTADO DE CHILE</v>
          </cell>
          <cell r="T354" t="str">
            <v>CUENTA DE AHORROS</v>
          </cell>
          <cell r="U354">
            <v>0</v>
          </cell>
          <cell r="V354" t="str">
            <v>ALEJANDRA LOAYZA LOBOS</v>
          </cell>
          <cell r="W354" t="str">
            <v>8.819.916-2</v>
          </cell>
          <cell r="X354" t="str">
            <v>Pje. N° 1 casa N° 4010 Villa las Parinas Iquique</v>
          </cell>
          <cell r="Y354">
            <v>0</v>
          </cell>
          <cell r="Z354">
            <v>999390262</v>
          </cell>
          <cell r="AA354" t="str">
            <v>a.loayza@vtr.net</v>
          </cell>
          <cell r="AB354">
            <v>0</v>
          </cell>
          <cell r="AC354" t="str">
            <v>Ver Archivo</v>
          </cell>
          <cell r="AD354" t="str">
            <v>Ver Archivo</v>
          </cell>
          <cell r="AE354" t="str">
            <v>Ver Archivo</v>
          </cell>
          <cell r="AF354" t="str">
            <v>Ver Archivo</v>
          </cell>
          <cell r="AG354" t="str">
            <v>Ver Archivo</v>
          </cell>
        </row>
        <row r="355">
          <cell r="B355" t="str">
            <v>65.264.930-0</v>
          </cell>
          <cell r="C355" t="str">
            <v>Validada</v>
          </cell>
          <cell r="D355">
            <v>42824.428032407406</v>
          </cell>
          <cell r="E355">
            <v>0</v>
          </cell>
          <cell r="F355" t="str">
            <v>junta de vecinos sol naciente la pampa</v>
          </cell>
          <cell r="G355" t="str">
            <v>avenida francia manzana 40 sito 3</v>
          </cell>
          <cell r="H355" t="str">
            <v>Iquique</v>
          </cell>
          <cell r="I355" t="str">
            <v>Alto Hospicio</v>
          </cell>
          <cell r="J355">
            <v>0</v>
          </cell>
          <cell r="K355">
            <v>74656113</v>
          </cell>
          <cell r="L355" t="str">
            <v>jvecinalsolnacientedelapampa@gmail.com</v>
          </cell>
          <cell r="M355">
            <v>42302</v>
          </cell>
          <cell r="N355">
            <v>43398</v>
          </cell>
          <cell r="O355">
            <v>38439</v>
          </cell>
          <cell r="P355">
            <v>0</v>
          </cell>
          <cell r="Q355">
            <v>1860182366</v>
          </cell>
          <cell r="R355" t="str">
            <v>junta de vecinos sol naciente la pampa</v>
          </cell>
          <cell r="S355" t="str">
            <v>BANCO ESTADO DE CHILE</v>
          </cell>
          <cell r="T355" t="str">
            <v>CUENTA DE AHORROS</v>
          </cell>
          <cell r="U355">
            <v>0</v>
          </cell>
          <cell r="V355" t="str">
            <v>rosa elena gonzalez rivera</v>
          </cell>
          <cell r="W355" t="str">
            <v>9.989.373-7</v>
          </cell>
          <cell r="X355" t="str">
            <v>avenida francia manzana 40 sito 3</v>
          </cell>
          <cell r="Y355">
            <v>0</v>
          </cell>
          <cell r="Z355">
            <v>74656113</v>
          </cell>
          <cell r="AA355" t="str">
            <v>jvsolnacientelapampa@gmail.com</v>
          </cell>
          <cell r="AB355">
            <v>0</v>
          </cell>
          <cell r="AC355" t="str">
            <v>Ver Archivo</v>
          </cell>
          <cell r="AD355" t="str">
            <v>Ver Archivo</v>
          </cell>
          <cell r="AE355" t="str">
            <v>Ver Archivo</v>
          </cell>
          <cell r="AF355">
            <v>0</v>
          </cell>
          <cell r="AG355">
            <v>0</v>
          </cell>
        </row>
        <row r="356">
          <cell r="B356" t="str">
            <v>70.072.400-K</v>
          </cell>
          <cell r="C356" t="str">
            <v>Grabado</v>
          </cell>
          <cell r="D356" t="str">
            <v>0000-00-00 00:00:00</v>
          </cell>
          <cell r="E356">
            <v>0</v>
          </cell>
          <cell r="F356" t="str">
            <v>Asociación Nacional de Funcionarios del Trabajo de Chile</v>
          </cell>
          <cell r="G356">
            <v>0</v>
          </cell>
          <cell r="H356">
            <v>0</v>
          </cell>
          <cell r="I356">
            <v>0</v>
          </cell>
          <cell r="J356">
            <v>0</v>
          </cell>
          <cell r="K356">
            <v>0</v>
          </cell>
          <cell r="L356">
            <v>0</v>
          </cell>
          <cell r="M356" t="str">
            <v>0000-00-00</v>
          </cell>
          <cell r="N356" t="str">
            <v>0000-00-00</v>
          </cell>
          <cell r="O356" t="str">
            <v>0000-00-00</v>
          </cell>
          <cell r="P356">
            <v>0</v>
          </cell>
          <cell r="Q356">
            <v>0</v>
          </cell>
          <cell r="R356">
            <v>0</v>
          </cell>
          <cell r="S356">
            <v>0</v>
          </cell>
          <cell r="T356">
            <v>0</v>
          </cell>
          <cell r="U356">
            <v>0</v>
          </cell>
          <cell r="V356" t="str">
            <v>Raúl Armando Campusano Palma</v>
          </cell>
          <cell r="W356" t="str">
            <v>8.828.780-0</v>
          </cell>
          <cell r="X356" t="str">
            <v>Almirante Barroso N° 25, Santiado</v>
          </cell>
          <cell r="Y356">
            <v>26726283</v>
          </cell>
          <cell r="Z356">
            <v>984181223</v>
          </cell>
          <cell r="AA356" t="str">
            <v>anfuntch@dt.gob.cl</v>
          </cell>
          <cell r="AB356">
            <v>0</v>
          </cell>
          <cell r="AC356">
            <v>0</v>
          </cell>
          <cell r="AD356">
            <v>0</v>
          </cell>
          <cell r="AE356">
            <v>0</v>
          </cell>
          <cell r="AF356" t="str">
            <v>Ver Archivo</v>
          </cell>
          <cell r="AG356" t="str">
            <v>Ver Archivo</v>
          </cell>
        </row>
        <row r="357">
          <cell r="B357" t="str">
            <v>65.067.277-1</v>
          </cell>
          <cell r="C357" t="str">
            <v>Grabado</v>
          </cell>
          <cell r="D357">
            <v>42741.424305555556</v>
          </cell>
          <cell r="E357">
            <v>0</v>
          </cell>
          <cell r="F357" t="str">
            <v>Sindicato colectivos Alto Iquique</v>
          </cell>
          <cell r="G357" t="str">
            <v>Los Manzanos 3077</v>
          </cell>
          <cell r="H357" t="str">
            <v>Iquique</v>
          </cell>
          <cell r="I357" t="str">
            <v>Alto Hospicio</v>
          </cell>
          <cell r="J357">
            <v>0</v>
          </cell>
          <cell r="K357">
            <v>998732412</v>
          </cell>
          <cell r="L357" t="str">
            <v>alto.iquique@gmail.com</v>
          </cell>
          <cell r="M357">
            <v>42110</v>
          </cell>
          <cell r="N357">
            <v>42841</v>
          </cell>
          <cell r="O357">
            <v>41380</v>
          </cell>
          <cell r="P357">
            <v>0</v>
          </cell>
          <cell r="Q357">
            <v>1270078229</v>
          </cell>
          <cell r="R357" t="str">
            <v>Sindicato de Trabajadores Independientes dueños de Taxis Colectivos Alto Iquique</v>
          </cell>
          <cell r="S357" t="str">
            <v>BANCO ESTADO DE CHILE</v>
          </cell>
          <cell r="T357" t="str">
            <v>CHEQUERA ELECTRONICA/ CUENTA VISTA</v>
          </cell>
          <cell r="U357">
            <v>0</v>
          </cell>
          <cell r="V357" t="str">
            <v>Patricia Carla Vilches Guerrero</v>
          </cell>
          <cell r="W357" t="str">
            <v>11.613.299-0</v>
          </cell>
          <cell r="X357" t="str">
            <v>Los Manzanos 3077, Alto Hospicio</v>
          </cell>
          <cell r="Y357">
            <v>0</v>
          </cell>
          <cell r="Z357">
            <v>998732412</v>
          </cell>
          <cell r="AA357" t="str">
            <v>bgin.campos@gmail.com</v>
          </cell>
          <cell r="AB357">
            <v>0</v>
          </cell>
          <cell r="AC357" t="str">
            <v>Ver Archivo</v>
          </cell>
          <cell r="AD357" t="str">
            <v>Ver Archivo</v>
          </cell>
          <cell r="AE357" t="str">
            <v>Ver Archivo</v>
          </cell>
          <cell r="AF357" t="str">
            <v>Ver Archivo</v>
          </cell>
          <cell r="AG357" t="str">
            <v>Ver Archivo</v>
          </cell>
        </row>
        <row r="358">
          <cell r="B358" t="str">
            <v>75.878.900-4</v>
          </cell>
          <cell r="C358" t="str">
            <v>Grabado</v>
          </cell>
          <cell r="D358">
            <v>42821.419814814813</v>
          </cell>
          <cell r="E358">
            <v>0</v>
          </cell>
          <cell r="F358" t="str">
            <v>centro social, cultural y circense tierra de campeones</v>
          </cell>
          <cell r="G358" t="str">
            <v>LOS ANDES No. 2100 POB. JORGE INOSTROZA</v>
          </cell>
          <cell r="H358" t="str">
            <v>Iquique</v>
          </cell>
          <cell r="I358" t="str">
            <v>Iquique</v>
          </cell>
          <cell r="J358">
            <v>0</v>
          </cell>
          <cell r="K358">
            <v>66055457</v>
          </cell>
          <cell r="L358" t="str">
            <v>daisymagdalena@hotmail.cl</v>
          </cell>
          <cell r="M358">
            <v>42261</v>
          </cell>
          <cell r="N358">
            <v>43357</v>
          </cell>
          <cell r="O358">
            <v>36685</v>
          </cell>
          <cell r="P358">
            <v>0</v>
          </cell>
          <cell r="Q358">
            <v>1365387009</v>
          </cell>
          <cell r="R358" t="str">
            <v>DAISY MAGDALENA RIVEROS AYALA</v>
          </cell>
          <cell r="S358" t="str">
            <v>BANCO ESTADO DE CHILE</v>
          </cell>
          <cell r="T358" t="str">
            <v>CHEQUERA ELECTRONICA/ CUENTA VISTA</v>
          </cell>
          <cell r="U358">
            <v>0</v>
          </cell>
          <cell r="V358" t="str">
            <v>DAISY MAGDALENA RIVEROS AYALA</v>
          </cell>
          <cell r="W358" t="str">
            <v>9.300.219-9</v>
          </cell>
          <cell r="X358" t="str">
            <v>ANTARTICA 2217</v>
          </cell>
          <cell r="Y358">
            <v>0</v>
          </cell>
          <cell r="Z358">
            <v>66055457</v>
          </cell>
          <cell r="AA358" t="str">
            <v>daisymagdalena@hotmail.cl</v>
          </cell>
          <cell r="AB358">
            <v>0</v>
          </cell>
          <cell r="AC358" t="str">
            <v>Ver Archivo</v>
          </cell>
          <cell r="AD358" t="str">
            <v>Ver Archivo</v>
          </cell>
          <cell r="AE358" t="str">
            <v>Ver Archivo</v>
          </cell>
          <cell r="AF358" t="str">
            <v>Ver Archivo</v>
          </cell>
          <cell r="AG358" t="str">
            <v>Ver Archivo</v>
          </cell>
        </row>
        <row r="359">
          <cell r="B359" t="str">
            <v>65.542.410-5</v>
          </cell>
          <cell r="C359" t="str">
            <v>Grabado</v>
          </cell>
          <cell r="D359">
            <v>42741.424131944441</v>
          </cell>
          <cell r="E359">
            <v>0</v>
          </cell>
          <cell r="F359" t="str">
            <v>comunidad ayuda a iglesia santuario nuestra sra. del carmen de la tirana</v>
          </cell>
          <cell r="G359" t="str">
            <v>sede social santa ana</v>
          </cell>
          <cell r="H359" t="str">
            <v>Tamarugal</v>
          </cell>
          <cell r="I359" t="str">
            <v>Pozo Almonte</v>
          </cell>
          <cell r="J359">
            <v>0</v>
          </cell>
          <cell r="K359">
            <v>61104095</v>
          </cell>
          <cell r="L359" t="str">
            <v>irmavera16@gmail.com</v>
          </cell>
          <cell r="M359">
            <v>41761</v>
          </cell>
          <cell r="N359">
            <v>42857</v>
          </cell>
          <cell r="O359">
            <v>38534</v>
          </cell>
          <cell r="P359">
            <v>0</v>
          </cell>
          <cell r="Q359">
            <v>67042322069</v>
          </cell>
          <cell r="R359" t="str">
            <v>comunidad ayuda a iglesia santuario nuestra señora del carmen de la tirana</v>
          </cell>
          <cell r="S359" t="str">
            <v>BANCO INTERNACIONAL</v>
          </cell>
          <cell r="T359" t="str">
            <v>CUENTA CORRIENTE</v>
          </cell>
          <cell r="U359">
            <v>0</v>
          </cell>
          <cell r="V359" t="str">
            <v>irma vera guzman</v>
          </cell>
          <cell r="W359" t="str">
            <v>5.258.849-9</v>
          </cell>
          <cell r="X359" t="str">
            <v>Ramirez #141</v>
          </cell>
          <cell r="Y359">
            <v>0</v>
          </cell>
          <cell r="Z359">
            <v>61104095</v>
          </cell>
          <cell r="AA359" t="str">
            <v>irmavera16@gmail.com</v>
          </cell>
          <cell r="AB359">
            <v>0</v>
          </cell>
          <cell r="AC359" t="str">
            <v>Ver Archivo</v>
          </cell>
          <cell r="AD359" t="str">
            <v>Ver Archivo</v>
          </cell>
          <cell r="AE359" t="str">
            <v>Ver Archivo</v>
          </cell>
          <cell r="AF359" t="str">
            <v>Ver Archivo</v>
          </cell>
          <cell r="AG359" t="str">
            <v>Ver Archivo</v>
          </cell>
        </row>
        <row r="360">
          <cell r="B360" t="str">
            <v>65.984.370-6</v>
          </cell>
          <cell r="C360" t="str">
            <v>Grabado</v>
          </cell>
          <cell r="D360">
            <v>42741.424398148149</v>
          </cell>
          <cell r="E360">
            <v>0</v>
          </cell>
          <cell r="F360" t="str">
            <v>asociación indígena aymara mesa comunal de turismo camiña marka ancha chamani</v>
          </cell>
          <cell r="G360" t="str">
            <v>arturo prat s/n, camiña</v>
          </cell>
          <cell r="H360" t="str">
            <v>Tamarugal</v>
          </cell>
          <cell r="I360" t="str">
            <v>Camiña</v>
          </cell>
          <cell r="J360">
            <v>963913919</v>
          </cell>
          <cell r="K360">
            <v>963913919</v>
          </cell>
          <cell r="L360" t="str">
            <v>turismo.camina@gmail.com</v>
          </cell>
          <cell r="M360">
            <v>41402</v>
          </cell>
          <cell r="N360">
            <v>42498</v>
          </cell>
          <cell r="O360">
            <v>39393</v>
          </cell>
          <cell r="P360">
            <v>0</v>
          </cell>
          <cell r="Q360">
            <v>1460162684</v>
          </cell>
          <cell r="R360" t="str">
            <v>asociacion indigena aymara mesa comunal de turismo camina marka ancha chamani</v>
          </cell>
          <cell r="S360" t="str">
            <v>BANCO ESTADO DE CHILE</v>
          </cell>
          <cell r="T360" t="str">
            <v>CUENTA DE AHORROS</v>
          </cell>
          <cell r="U360">
            <v>0</v>
          </cell>
          <cell r="V360" t="str">
            <v>gabriel andres gonzalez challapa</v>
          </cell>
          <cell r="W360" t="str">
            <v>6.990.528-5</v>
          </cell>
          <cell r="X360" t="str">
            <v>65984370-6</v>
          </cell>
          <cell r="Y360">
            <v>9963913919</v>
          </cell>
          <cell r="Z360">
            <v>9963913919</v>
          </cell>
          <cell r="AA360" t="str">
            <v>turismo.camina@gmail.com</v>
          </cell>
          <cell r="AB360">
            <v>0</v>
          </cell>
          <cell r="AC360" t="str">
            <v>Ver Archivo</v>
          </cell>
          <cell r="AD360" t="str">
            <v>Ver Archivo</v>
          </cell>
          <cell r="AE360" t="str">
            <v>Ver Archivo</v>
          </cell>
          <cell r="AF360" t="str">
            <v>Ver Archivo</v>
          </cell>
          <cell r="AG360" t="str">
            <v>Ver Archivo</v>
          </cell>
        </row>
        <row r="361">
          <cell r="B361" t="str">
            <v>65.098.958-9</v>
          </cell>
          <cell r="C361" t="str">
            <v>Grabado</v>
          </cell>
          <cell r="D361">
            <v>42741.424456018518</v>
          </cell>
          <cell r="E361">
            <v>0</v>
          </cell>
          <cell r="F361" t="str">
            <v>asociación indígena cultural rescate promoción y desarrollo del arte textil aymara</v>
          </cell>
          <cell r="G361" t="str">
            <v>libertad # 344</v>
          </cell>
          <cell r="H361" t="str">
            <v>Tamarugal</v>
          </cell>
          <cell r="I361" t="str">
            <v>Pozo Almonte</v>
          </cell>
          <cell r="J361">
            <v>0</v>
          </cell>
          <cell r="K361">
            <v>87676372</v>
          </cell>
          <cell r="L361" t="str">
            <v>isaias_libra@hotmail.com</v>
          </cell>
          <cell r="M361">
            <v>41235</v>
          </cell>
          <cell r="N361">
            <v>42696</v>
          </cell>
          <cell r="O361">
            <v>41237</v>
          </cell>
          <cell r="P361">
            <v>0</v>
          </cell>
          <cell r="Q361">
            <v>1870529836</v>
          </cell>
          <cell r="R361" t="str">
            <v>asociación indígena cultural, rescate, promoción y desarrollo del arte textil aymara</v>
          </cell>
          <cell r="S361" t="str">
            <v>BANCO ESTADO DE CHILE</v>
          </cell>
          <cell r="T361" t="str">
            <v>CUENTA DE AHORROS</v>
          </cell>
          <cell r="U361">
            <v>0</v>
          </cell>
          <cell r="V361" t="str">
            <v>catalina castro choque</v>
          </cell>
          <cell r="W361" t="str">
            <v>14.098.119-2</v>
          </cell>
          <cell r="X361" t="str">
            <v>libertad # 344</v>
          </cell>
          <cell r="Y361">
            <v>0</v>
          </cell>
          <cell r="Z361">
            <v>87676372</v>
          </cell>
          <cell r="AA361" t="str">
            <v>isaias_libra@hotmail.com</v>
          </cell>
          <cell r="AB361">
            <v>0</v>
          </cell>
          <cell r="AC361" t="str">
            <v>Ver Archivo</v>
          </cell>
          <cell r="AD361" t="str">
            <v>Ver Archivo</v>
          </cell>
          <cell r="AE361" t="str">
            <v>Ver Archivo</v>
          </cell>
          <cell r="AF361" t="str">
            <v>Ver Archivo</v>
          </cell>
          <cell r="AG361" t="str">
            <v>Ver Archivo</v>
          </cell>
        </row>
        <row r="362">
          <cell r="B362" t="str">
            <v>65.187.860-8</v>
          </cell>
          <cell r="C362" t="str">
            <v>Grabado</v>
          </cell>
          <cell r="D362">
            <v>42741.423888888887</v>
          </cell>
          <cell r="E362">
            <v>0</v>
          </cell>
          <cell r="F362" t="str">
            <v>junta de vecinos No.- 18</v>
          </cell>
          <cell r="G362" t="str">
            <v>sede social santa ana</v>
          </cell>
          <cell r="H362" t="str">
            <v>Tamarugal</v>
          </cell>
          <cell r="I362" t="str">
            <v>Pozo Almonte</v>
          </cell>
          <cell r="J362">
            <v>0</v>
          </cell>
          <cell r="K362">
            <v>88136367</v>
          </cell>
          <cell r="L362" t="str">
            <v>jhovim@123mail.cl</v>
          </cell>
          <cell r="M362">
            <v>41747</v>
          </cell>
          <cell r="N362">
            <v>42843</v>
          </cell>
          <cell r="O362">
            <v>36999</v>
          </cell>
          <cell r="P362">
            <v>0</v>
          </cell>
          <cell r="Q362">
            <v>1365732740</v>
          </cell>
          <cell r="R362" t="str">
            <v>junta de vecinos No.- 18</v>
          </cell>
          <cell r="S362" t="str">
            <v>BANCO ESTADO DE CHILE</v>
          </cell>
          <cell r="T362" t="str">
            <v>CUENTA DE AHORROS</v>
          </cell>
          <cell r="U362">
            <v>0</v>
          </cell>
          <cell r="V362" t="str">
            <v>jhovanna mamani esteban</v>
          </cell>
          <cell r="W362" t="str">
            <v>14.493.504-7</v>
          </cell>
          <cell r="X362" t="str">
            <v>libertad # 342</v>
          </cell>
          <cell r="Y362">
            <v>0</v>
          </cell>
          <cell r="Z362">
            <v>88136367</v>
          </cell>
          <cell r="AA362" t="str">
            <v>jhovim@123mail.cl</v>
          </cell>
          <cell r="AB362">
            <v>0</v>
          </cell>
          <cell r="AC362" t="str">
            <v>Ver Archivo</v>
          </cell>
          <cell r="AD362" t="str">
            <v>Ver Archivo</v>
          </cell>
          <cell r="AE362" t="str">
            <v>Ver Archivo</v>
          </cell>
          <cell r="AF362" t="str">
            <v>Ver Archivo</v>
          </cell>
          <cell r="AG362" t="str">
            <v>Ver Archivo</v>
          </cell>
        </row>
        <row r="363">
          <cell r="B363" t="str">
            <v>73.204.700-K</v>
          </cell>
          <cell r="C363" t="str">
            <v>Grabado</v>
          </cell>
          <cell r="D363">
            <v>42741.424525462964</v>
          </cell>
          <cell r="E363">
            <v>0</v>
          </cell>
          <cell r="F363" t="str">
            <v>Comunidad Indigena Aymara de Huarasiña</v>
          </cell>
          <cell r="G363" t="str">
            <v>huarasiña sn</v>
          </cell>
          <cell r="H363" t="str">
            <v>Tamarugal</v>
          </cell>
          <cell r="I363" t="str">
            <v>Huara</v>
          </cell>
          <cell r="J363">
            <v>0</v>
          </cell>
          <cell r="K363">
            <v>91089262</v>
          </cell>
          <cell r="L363" t="str">
            <v>eduardorelos@hotmail.com</v>
          </cell>
          <cell r="M363">
            <v>42134</v>
          </cell>
          <cell r="N363">
            <v>42865</v>
          </cell>
          <cell r="O363">
            <v>34999</v>
          </cell>
          <cell r="P363">
            <v>0</v>
          </cell>
          <cell r="Q363">
            <v>1365755996</v>
          </cell>
          <cell r="R363" t="str">
            <v>comunidad indigena aymara de huarasiña</v>
          </cell>
          <cell r="S363" t="str">
            <v>BANCO ESTADO DE CHILE</v>
          </cell>
          <cell r="T363" t="str">
            <v>CUENTA DE AHORROS</v>
          </cell>
          <cell r="U363">
            <v>0</v>
          </cell>
          <cell r="V363" t="str">
            <v>eduardo Mario Relos Ayavires</v>
          </cell>
          <cell r="W363" t="str">
            <v>8.436.530-1</v>
          </cell>
          <cell r="X363" t="str">
            <v>huarasiña sn</v>
          </cell>
          <cell r="Y363">
            <v>0</v>
          </cell>
          <cell r="Z363">
            <v>91089262</v>
          </cell>
          <cell r="AA363" t="str">
            <v>eduardorelos@hotmail.com</v>
          </cell>
          <cell r="AB363">
            <v>0</v>
          </cell>
          <cell r="AC363" t="str">
            <v>Ver Archivo</v>
          </cell>
          <cell r="AD363" t="str">
            <v>Ver Archivo</v>
          </cell>
          <cell r="AE363" t="str">
            <v>Ver Archivo</v>
          </cell>
          <cell r="AF363" t="str">
            <v>Ver Archivo</v>
          </cell>
          <cell r="AG363" t="str">
            <v>Ver Archivo</v>
          </cell>
        </row>
        <row r="364">
          <cell r="B364" t="str">
            <v>75.947.960-2</v>
          </cell>
          <cell r="C364" t="str">
            <v>Grabado</v>
          </cell>
          <cell r="D364">
            <v>42741.424131944441</v>
          </cell>
          <cell r="E364">
            <v>0</v>
          </cell>
          <cell r="F364" t="str">
            <v>CONJUNTO DE FOLCLORE DEL MAGISTERIO IQUIQUE</v>
          </cell>
          <cell r="G364" t="str">
            <v>pasaje juan portal #1312</v>
          </cell>
          <cell r="H364" t="str">
            <v>Iquique</v>
          </cell>
          <cell r="I364" t="str">
            <v>Iquique</v>
          </cell>
          <cell r="J364">
            <v>0</v>
          </cell>
          <cell r="K364">
            <v>54061621</v>
          </cell>
          <cell r="L364" t="str">
            <v>eve.valdivia.e@gmail.com</v>
          </cell>
          <cell r="M364">
            <v>42248</v>
          </cell>
          <cell r="N364">
            <v>42979</v>
          </cell>
          <cell r="O364">
            <v>39020</v>
          </cell>
          <cell r="P364">
            <v>0</v>
          </cell>
          <cell r="Q364">
            <v>1366110590</v>
          </cell>
          <cell r="R364" t="str">
            <v>conjunto de folclore del magisterio</v>
          </cell>
          <cell r="S364" t="str">
            <v>BANCO ESTADO DE CHILE</v>
          </cell>
          <cell r="T364" t="str">
            <v>CUENTA DE AHORROS</v>
          </cell>
          <cell r="U364">
            <v>0</v>
          </cell>
          <cell r="V364" t="str">
            <v>jorge mortton alfaro</v>
          </cell>
          <cell r="W364" t="str">
            <v>4.683.161-6</v>
          </cell>
          <cell r="X364" t="str">
            <v>pasaje juan portal 1312</v>
          </cell>
          <cell r="Y364">
            <v>0</v>
          </cell>
          <cell r="Z364">
            <v>54061621</v>
          </cell>
          <cell r="AA364" t="str">
            <v>eve.valdivia.e@gmail.com</v>
          </cell>
          <cell r="AB364">
            <v>0</v>
          </cell>
          <cell r="AC364" t="str">
            <v>Ver Archivo</v>
          </cell>
          <cell r="AD364" t="str">
            <v>Ver Archivo</v>
          </cell>
          <cell r="AE364" t="str">
            <v>Ver Archivo</v>
          </cell>
          <cell r="AF364" t="str">
            <v>Ver Archivo</v>
          </cell>
          <cell r="AG364" t="str">
            <v>Ver Archivo</v>
          </cell>
        </row>
        <row r="365">
          <cell r="B365" t="str">
            <v>75.959.140-2</v>
          </cell>
          <cell r="C365" t="str">
            <v>Grabado</v>
          </cell>
          <cell r="D365">
            <v>42741.395891203705</v>
          </cell>
          <cell r="E365">
            <v>0</v>
          </cell>
          <cell r="F365" t="str">
            <v>CLUB REHABILITADOR DE ALCOHOLICOS RENACER</v>
          </cell>
          <cell r="G365" t="str">
            <v>Patricio Lynch Nº 1416</v>
          </cell>
          <cell r="H365" t="str">
            <v>Iquique</v>
          </cell>
          <cell r="I365" t="str">
            <v>Iquique</v>
          </cell>
          <cell r="J365">
            <v>2763160</v>
          </cell>
          <cell r="K365">
            <v>977244347</v>
          </cell>
          <cell r="L365" t="str">
            <v>renacer.autoayuda@gmail.com</v>
          </cell>
          <cell r="M365">
            <v>42231</v>
          </cell>
          <cell r="N365">
            <v>43205</v>
          </cell>
          <cell r="O365">
            <v>32892</v>
          </cell>
          <cell r="P365">
            <v>0</v>
          </cell>
          <cell r="Q365">
            <v>1363450861</v>
          </cell>
          <cell r="R365" t="str">
            <v>RIGOBERTO JESUS RIVERA COLOMA</v>
          </cell>
          <cell r="S365" t="str">
            <v>BANCO ESTADO DE CHILE</v>
          </cell>
          <cell r="T365" t="str">
            <v>CUENTA DE AHORROS</v>
          </cell>
          <cell r="U365">
            <v>0</v>
          </cell>
          <cell r="V365" t="str">
            <v>RIGOBERTO JESUS RIVERA COLOMA</v>
          </cell>
          <cell r="W365" t="str">
            <v>4.207.195-1</v>
          </cell>
          <cell r="X365" t="str">
            <v>PATRICIO LYNCH 1416</v>
          </cell>
          <cell r="Y365">
            <v>0</v>
          </cell>
          <cell r="Z365">
            <v>977244347</v>
          </cell>
          <cell r="AA365" t="str">
            <v>clubrenacer@hotmail.com</v>
          </cell>
          <cell r="AB365">
            <v>0</v>
          </cell>
          <cell r="AC365" t="str">
            <v>Ver Archivo</v>
          </cell>
          <cell r="AD365" t="str">
            <v>Ver Archivo</v>
          </cell>
          <cell r="AE365" t="str">
            <v>Ver Archivo</v>
          </cell>
          <cell r="AF365" t="str">
            <v>Ver Archivo</v>
          </cell>
          <cell r="AG365">
            <v>0</v>
          </cell>
        </row>
        <row r="366">
          <cell r="B366" t="str">
            <v>65.087.067-0</v>
          </cell>
          <cell r="C366" t="str">
            <v>Grabado</v>
          </cell>
          <cell r="D366">
            <v>42741.42460648148</v>
          </cell>
          <cell r="E366">
            <v>0</v>
          </cell>
          <cell r="F366" t="str">
            <v>Centro Cultural Social La Cumbacha Volante</v>
          </cell>
          <cell r="G366" t="str">
            <v>Sotomayor 789</v>
          </cell>
          <cell r="H366" t="str">
            <v>Iquique</v>
          </cell>
          <cell r="I366" t="str">
            <v>Iquique</v>
          </cell>
          <cell r="J366">
            <v>2762493</v>
          </cell>
          <cell r="K366">
            <v>975398664</v>
          </cell>
          <cell r="L366" t="str">
            <v>cumbachacultural@gmail.com</v>
          </cell>
          <cell r="M366">
            <v>41361</v>
          </cell>
          <cell r="N366">
            <v>42457</v>
          </cell>
          <cell r="O366">
            <v>41491</v>
          </cell>
          <cell r="P366">
            <v>0</v>
          </cell>
          <cell r="Q366">
            <v>1371225397</v>
          </cell>
          <cell r="R366" t="str">
            <v>Centro Cultural y Social La Cumbacha Volante</v>
          </cell>
          <cell r="S366" t="str">
            <v>BANCO ESTADO DE CHILE</v>
          </cell>
          <cell r="T366" t="str">
            <v>CHEQUERA ELECTRONICA/ CUENTA VISTA</v>
          </cell>
          <cell r="U366">
            <v>0</v>
          </cell>
          <cell r="V366" t="str">
            <v>Pedro Alvarez García</v>
          </cell>
          <cell r="W366" t="str">
            <v>13.416.049-7</v>
          </cell>
          <cell r="X366" t="str">
            <v>Pasaje Cala - Cala 1266</v>
          </cell>
          <cell r="Y366">
            <v>572762493</v>
          </cell>
          <cell r="Z366">
            <v>975398664</v>
          </cell>
          <cell r="AA366" t="str">
            <v>pedro.alvarezgarcia@gmail.com</v>
          </cell>
          <cell r="AB366">
            <v>0</v>
          </cell>
          <cell r="AC366" t="str">
            <v>Ver Archivo</v>
          </cell>
          <cell r="AD366" t="str">
            <v>Ver Archivo</v>
          </cell>
          <cell r="AE366" t="str">
            <v>Ver Archivo</v>
          </cell>
          <cell r="AF366" t="str">
            <v>Ver Archivo</v>
          </cell>
          <cell r="AG366" t="str">
            <v>Ver Archivo</v>
          </cell>
        </row>
        <row r="367">
          <cell r="B367" t="str">
            <v>65.100.329-6</v>
          </cell>
          <cell r="C367" t="str">
            <v>Validada</v>
          </cell>
          <cell r="D367">
            <v>42801.435949074075</v>
          </cell>
          <cell r="E367">
            <v>0</v>
          </cell>
          <cell r="F367" t="str">
            <v>CLUB DEPORTIVO NIDO DE CONDORES</v>
          </cell>
          <cell r="G367" t="str">
            <v>PSJE. CUBA MZA 25 8</v>
          </cell>
          <cell r="H367" t="str">
            <v>Iquique</v>
          </cell>
          <cell r="I367" t="str">
            <v>Alto Hospicio</v>
          </cell>
          <cell r="J367">
            <v>988181493</v>
          </cell>
          <cell r="K367">
            <v>988181493</v>
          </cell>
          <cell r="L367" t="str">
            <v>NIDECOAL@GMAIL.COM</v>
          </cell>
          <cell r="M367">
            <v>42055</v>
          </cell>
          <cell r="N367">
            <v>43151</v>
          </cell>
          <cell r="O367">
            <v>41928</v>
          </cell>
          <cell r="P367">
            <v>0</v>
          </cell>
          <cell r="Q367">
            <v>1870509649</v>
          </cell>
          <cell r="R367">
            <v>988181493</v>
          </cell>
          <cell r="S367" t="str">
            <v>BANCO ESTADO DE CHILE</v>
          </cell>
          <cell r="T367" t="str">
            <v>CHEQUERA ELECTRONICA/ CUENTA VISTA</v>
          </cell>
          <cell r="U367">
            <v>0</v>
          </cell>
          <cell r="V367" t="str">
            <v>MARIA FAUNDEZ CORTES</v>
          </cell>
          <cell r="W367" t="str">
            <v>17.211.471-7</v>
          </cell>
          <cell r="X367" t="str">
            <v>CALLE SAN FERNANDO 4284</v>
          </cell>
          <cell r="Y367">
            <v>988181493</v>
          </cell>
          <cell r="Z367">
            <v>988181493</v>
          </cell>
          <cell r="AA367" t="str">
            <v>NIDECOAL@GAMAIL.COM</v>
          </cell>
          <cell r="AB367">
            <v>0</v>
          </cell>
          <cell r="AC367" t="str">
            <v>Ver Archivo</v>
          </cell>
          <cell r="AD367" t="str">
            <v>Ver Archivo</v>
          </cell>
          <cell r="AE367" t="str">
            <v>Ver Archivo</v>
          </cell>
          <cell r="AF367" t="str">
            <v>Ver Archivo</v>
          </cell>
          <cell r="AG367" t="str">
            <v>Ver Archivo</v>
          </cell>
        </row>
        <row r="368">
          <cell r="B368" t="str">
            <v>75.959.140-2</v>
          </cell>
          <cell r="C368" t="str">
            <v>Grabado</v>
          </cell>
          <cell r="D368">
            <v>42741.395891203705</v>
          </cell>
          <cell r="E368">
            <v>0</v>
          </cell>
          <cell r="F368" t="str">
            <v>CLUB REHABILITADOR DE ALCOHOLICOS RENACER</v>
          </cell>
          <cell r="G368" t="str">
            <v>Patricio Lynch Nº 1416</v>
          </cell>
          <cell r="H368" t="str">
            <v>Iquique</v>
          </cell>
          <cell r="I368" t="str">
            <v>Iquique</v>
          </cell>
          <cell r="J368">
            <v>2763160</v>
          </cell>
          <cell r="K368">
            <v>977244347</v>
          </cell>
          <cell r="L368" t="str">
            <v>renacer.autoayuda@gmail.com</v>
          </cell>
          <cell r="M368">
            <v>42231</v>
          </cell>
          <cell r="N368">
            <v>43205</v>
          </cell>
          <cell r="O368">
            <v>32892</v>
          </cell>
          <cell r="P368">
            <v>0</v>
          </cell>
          <cell r="Q368">
            <v>1363450861</v>
          </cell>
          <cell r="R368" t="str">
            <v>RIGOBERTO JESUS RIVERA COLOMA</v>
          </cell>
          <cell r="S368" t="str">
            <v>BANCO ESTADO DE CHILE</v>
          </cell>
          <cell r="T368" t="str">
            <v>CUENTA DE AHORROS</v>
          </cell>
          <cell r="U368">
            <v>0</v>
          </cell>
          <cell r="V368" t="str">
            <v>RIGOBERTO JESUS RIVERA COLOMA</v>
          </cell>
          <cell r="W368" t="str">
            <v>4.207.195-1</v>
          </cell>
          <cell r="X368" t="str">
            <v>PATRICIO LYNCH 1416</v>
          </cell>
          <cell r="Y368">
            <v>0</v>
          </cell>
          <cell r="Z368">
            <v>977244347</v>
          </cell>
          <cell r="AA368" t="str">
            <v>clubrenacer@hotmail.com</v>
          </cell>
          <cell r="AB368">
            <v>0</v>
          </cell>
          <cell r="AC368" t="str">
            <v>Ver Archivo</v>
          </cell>
          <cell r="AD368" t="str">
            <v>Ver Archivo</v>
          </cell>
          <cell r="AE368" t="str">
            <v>Ver Archivo</v>
          </cell>
          <cell r="AF368" t="str">
            <v>Ver Archivo</v>
          </cell>
          <cell r="AG368">
            <v>0</v>
          </cell>
        </row>
        <row r="369">
          <cell r="B369" t="str">
            <v>65.082.096-7</v>
          </cell>
          <cell r="C369" t="str">
            <v>Grabado</v>
          </cell>
          <cell r="D369">
            <v>42741.424884259257</v>
          </cell>
          <cell r="E369">
            <v>0</v>
          </cell>
          <cell r="F369" t="str">
            <v>Agrupacion social cultural y deportiva Cruz del Sur jaziel</v>
          </cell>
          <cell r="G369" t="str">
            <v>Tadeo Haenke 2223</v>
          </cell>
          <cell r="H369" t="str">
            <v>Iquique</v>
          </cell>
          <cell r="I369" t="str">
            <v>Iquique</v>
          </cell>
          <cell r="J369">
            <v>572210573</v>
          </cell>
          <cell r="K369">
            <v>95462473</v>
          </cell>
          <cell r="L369" t="str">
            <v>ascdcsj@gmail.com</v>
          </cell>
          <cell r="M369">
            <v>41561</v>
          </cell>
          <cell r="N369">
            <v>42657</v>
          </cell>
          <cell r="O369">
            <v>41561</v>
          </cell>
          <cell r="P369">
            <v>0</v>
          </cell>
          <cell r="Q369">
            <v>1371114277</v>
          </cell>
          <cell r="R369" t="str">
            <v>AGRUPACION SOCIAL CULTURAL DEPORTIVA CRUZ DEL SUR JAZIEL</v>
          </cell>
          <cell r="S369" t="str">
            <v>BANCO ESTADO DE CHILE</v>
          </cell>
          <cell r="T369" t="str">
            <v>CHEQUERA ELECTRONICA/ CUENTA VISTA</v>
          </cell>
          <cell r="U369">
            <v>0</v>
          </cell>
          <cell r="V369" t="str">
            <v>Ana Teresa del Pilar Olivares Quiroz</v>
          </cell>
          <cell r="W369" t="str">
            <v>13.078.551-4</v>
          </cell>
          <cell r="X369" t="str">
            <v>Heroes de la Concepcion 2785 Dpto 21</v>
          </cell>
          <cell r="Y369">
            <v>2210573</v>
          </cell>
          <cell r="Z369">
            <v>95462473</v>
          </cell>
          <cell r="AA369" t="str">
            <v>anita3olivares@gmail.com</v>
          </cell>
          <cell r="AB369">
            <v>0</v>
          </cell>
          <cell r="AC369" t="str">
            <v>Ver Archivo</v>
          </cell>
          <cell r="AD369" t="str">
            <v>Ver Archivo</v>
          </cell>
          <cell r="AE369" t="str">
            <v>Ver Archivo</v>
          </cell>
          <cell r="AF369" t="str">
            <v>Ver Archivo</v>
          </cell>
          <cell r="AG369" t="str">
            <v>Ver Archivo</v>
          </cell>
        </row>
        <row r="370">
          <cell r="B370" t="str">
            <v>65.082.212-9</v>
          </cell>
          <cell r="C370" t="str">
            <v>Grabado</v>
          </cell>
          <cell r="D370">
            <v>42578.647129629629</v>
          </cell>
          <cell r="E370">
            <v>0</v>
          </cell>
          <cell r="F370" t="str">
            <v>Corporación Santa Maria de Iquique 1907</v>
          </cell>
          <cell r="G370" t="str">
            <v>Barross Arana 1159</v>
          </cell>
          <cell r="H370" t="str">
            <v>Iquique</v>
          </cell>
          <cell r="I370" t="str">
            <v>Iquique</v>
          </cell>
          <cell r="J370">
            <v>572222348</v>
          </cell>
          <cell r="K370">
            <v>975129758</v>
          </cell>
          <cell r="L370" t="str">
            <v>santamariai1907@hotmail.com</v>
          </cell>
          <cell r="M370">
            <v>41708</v>
          </cell>
          <cell r="N370">
            <v>42804</v>
          </cell>
          <cell r="O370">
            <v>41666</v>
          </cell>
          <cell r="P370">
            <v>0</v>
          </cell>
          <cell r="Q370">
            <v>1116814</v>
          </cell>
          <cell r="R370" t="str">
            <v>Corporación Santa María de Iquique 1907</v>
          </cell>
          <cell r="S370" t="str">
            <v>BANCO ESTADO DE CHILE</v>
          </cell>
          <cell r="T370" t="str">
            <v>CUENTA DE AHORROS</v>
          </cell>
          <cell r="U370">
            <v>0</v>
          </cell>
          <cell r="V370" t="str">
            <v>Silvia de Carmen Prieto Garate</v>
          </cell>
          <cell r="W370" t="str">
            <v>6.544.946-3</v>
          </cell>
          <cell r="X370" t="str">
            <v>Barros Arana 1156</v>
          </cell>
          <cell r="Y370">
            <v>0</v>
          </cell>
          <cell r="Z370">
            <v>975129758</v>
          </cell>
          <cell r="AA370" t="str">
            <v>silviaprietog@gmail.com</v>
          </cell>
          <cell r="AB370">
            <v>0</v>
          </cell>
          <cell r="AC370" t="str">
            <v>Ver Archivo</v>
          </cell>
          <cell r="AD370">
            <v>0</v>
          </cell>
          <cell r="AE370" t="str">
            <v>Ver Archivo</v>
          </cell>
          <cell r="AF370">
            <v>0</v>
          </cell>
          <cell r="AG370">
            <v>0</v>
          </cell>
        </row>
        <row r="371">
          <cell r="B371" t="str">
            <v>65.004.557-2</v>
          </cell>
          <cell r="C371" t="str">
            <v>Grabado</v>
          </cell>
          <cell r="D371">
            <v>42741.423981481479</v>
          </cell>
          <cell r="E371">
            <v>0</v>
          </cell>
          <cell r="F371" t="str">
            <v>Centro cultural y social club apoyo adulto mayor Iquique</v>
          </cell>
          <cell r="G371" t="str">
            <v>Los cerezos 1447</v>
          </cell>
          <cell r="H371" t="str">
            <v>Iquique</v>
          </cell>
          <cell r="I371" t="str">
            <v>Iquique</v>
          </cell>
          <cell r="J371">
            <v>0</v>
          </cell>
          <cell r="K371">
            <v>56978258474</v>
          </cell>
          <cell r="L371" t="str">
            <v>a.adultomayor@gmail.com</v>
          </cell>
          <cell r="M371">
            <v>41772</v>
          </cell>
          <cell r="N371">
            <v>42868</v>
          </cell>
          <cell r="O371">
            <v>39457</v>
          </cell>
          <cell r="P371">
            <v>0</v>
          </cell>
          <cell r="Q371">
            <v>1260374598</v>
          </cell>
          <cell r="R371" t="str">
            <v>Maria Ines Miranda Rojas</v>
          </cell>
          <cell r="S371" t="str">
            <v>BANCO ESTADO DE CHILE</v>
          </cell>
          <cell r="T371" t="str">
            <v>CUENTA DE AHORROS</v>
          </cell>
          <cell r="U371">
            <v>0</v>
          </cell>
          <cell r="V371" t="str">
            <v>Maria Ines Miranda Rojas</v>
          </cell>
          <cell r="W371" t="str">
            <v>7.213.510-5</v>
          </cell>
          <cell r="X371" t="str">
            <v>los maitenes 1368</v>
          </cell>
          <cell r="Y371">
            <v>0</v>
          </cell>
          <cell r="Z371">
            <v>56978258474</v>
          </cell>
          <cell r="AA371" t="str">
            <v>a.adultomayor@gmail.com</v>
          </cell>
          <cell r="AB371">
            <v>0</v>
          </cell>
          <cell r="AC371" t="str">
            <v>Ver Archivo</v>
          </cell>
          <cell r="AD371" t="str">
            <v>Ver Archivo</v>
          </cell>
          <cell r="AE371" t="str">
            <v>Ver Archivo</v>
          </cell>
          <cell r="AF371" t="str">
            <v>Ver Archivo</v>
          </cell>
          <cell r="AG371" t="str">
            <v>Ver Archivo</v>
          </cell>
        </row>
        <row r="372">
          <cell r="B372" t="str">
            <v>65.153.900-5</v>
          </cell>
          <cell r="C372" t="str">
            <v>Validada</v>
          </cell>
          <cell r="D372">
            <v>42872.609386574077</v>
          </cell>
          <cell r="E372">
            <v>0</v>
          </cell>
          <cell r="F372" t="str">
            <v>Junta de Vecinos Raul Rettig</v>
          </cell>
          <cell r="G372" t="str">
            <v>Santa Rosa 2792</v>
          </cell>
          <cell r="H372" t="str">
            <v>Iquique</v>
          </cell>
          <cell r="I372" t="str">
            <v>Alto Hospicio</v>
          </cell>
          <cell r="J372">
            <v>0</v>
          </cell>
          <cell r="K372">
            <v>56984716018</v>
          </cell>
          <cell r="L372" t="str">
            <v>juntavecinalraulrettig@gmail.com</v>
          </cell>
          <cell r="M372">
            <v>42602</v>
          </cell>
          <cell r="N372">
            <v>43697</v>
          </cell>
          <cell r="O372">
            <v>40400</v>
          </cell>
          <cell r="P372">
            <v>0</v>
          </cell>
          <cell r="Q372">
            <v>1365697350</v>
          </cell>
          <cell r="R372" t="str">
            <v>Junta de Vecinos Raul Rettig</v>
          </cell>
          <cell r="S372" t="str">
            <v>BANCO ESTADO DE CHILE</v>
          </cell>
          <cell r="T372" t="str">
            <v>CUENTA DE AHORROS</v>
          </cell>
          <cell r="U372">
            <v>0</v>
          </cell>
          <cell r="V372" t="str">
            <v>Maritza Macaya Navarro</v>
          </cell>
          <cell r="W372" t="str">
            <v>9.916.784-K</v>
          </cell>
          <cell r="X372" t="str">
            <v>Pasaje 3, # 2765, Alto Hospicio</v>
          </cell>
          <cell r="Y372">
            <v>0</v>
          </cell>
          <cell r="Z372">
            <v>56984716018</v>
          </cell>
          <cell r="AA372" t="str">
            <v>m.macaya@hotmail.com</v>
          </cell>
          <cell r="AB372">
            <v>0</v>
          </cell>
          <cell r="AC372" t="str">
            <v>Ver Archivo</v>
          </cell>
          <cell r="AD372" t="str">
            <v>Ver Archivo</v>
          </cell>
          <cell r="AE372" t="str">
            <v>Ver Archivo</v>
          </cell>
          <cell r="AF372" t="str">
            <v>Ver Archivo</v>
          </cell>
          <cell r="AG372" t="str">
            <v>Ver Archivo</v>
          </cell>
        </row>
        <row r="373">
          <cell r="B373" t="str">
            <v>65.520.300-1</v>
          </cell>
          <cell r="C373" t="str">
            <v>Grabado</v>
          </cell>
          <cell r="D373">
            <v>42849.503761574073</v>
          </cell>
          <cell r="E373">
            <v>0</v>
          </cell>
          <cell r="F373" t="str">
            <v>Junta de Vecinos número 9 Población Nueva Victoria</v>
          </cell>
          <cell r="G373" t="str">
            <v>Los Maitenes 1368</v>
          </cell>
          <cell r="H373" t="str">
            <v>Iquique</v>
          </cell>
          <cell r="I373" t="str">
            <v>Iquique</v>
          </cell>
          <cell r="J373">
            <v>0</v>
          </cell>
          <cell r="K373">
            <v>984791437</v>
          </cell>
          <cell r="L373" t="str">
            <v>vecinosnuevavictoria@gmail.com</v>
          </cell>
          <cell r="M373">
            <v>42011</v>
          </cell>
          <cell r="N373">
            <v>43107</v>
          </cell>
          <cell r="O373">
            <v>32889</v>
          </cell>
          <cell r="P373">
            <v>0</v>
          </cell>
          <cell r="Q373">
            <v>1366026734</v>
          </cell>
          <cell r="R373" t="str">
            <v>Junta de Vecinos Nueva Victoria N 9</v>
          </cell>
          <cell r="S373" t="str">
            <v>BANCO ESTADO DE CHILE</v>
          </cell>
          <cell r="T373" t="str">
            <v>CUENTA DE AHORROS</v>
          </cell>
          <cell r="U373">
            <v>0</v>
          </cell>
          <cell r="V373" t="str">
            <v>Sady Moisés Olivares Gómez</v>
          </cell>
          <cell r="W373" t="str">
            <v>11.466.245-3</v>
          </cell>
          <cell r="X373" t="str">
            <v>Los Maitenes 1435</v>
          </cell>
          <cell r="Y373">
            <v>0</v>
          </cell>
          <cell r="Z373">
            <v>984791437</v>
          </cell>
          <cell r="AA373" t="str">
            <v>martinusmateus@hotmail.com</v>
          </cell>
          <cell r="AB373">
            <v>0</v>
          </cell>
          <cell r="AC373" t="str">
            <v>Ver Archivo</v>
          </cell>
          <cell r="AD373" t="str">
            <v>Ver Archivo</v>
          </cell>
          <cell r="AE373" t="str">
            <v>Ver Archivo</v>
          </cell>
          <cell r="AF373" t="str">
            <v>Ver Archivo</v>
          </cell>
          <cell r="AG373" t="str">
            <v>Ver Archivo</v>
          </cell>
        </row>
        <row r="374">
          <cell r="B374" t="str">
            <v>65.051.141-7</v>
          </cell>
          <cell r="C374" t="str">
            <v>Grabado</v>
          </cell>
          <cell r="D374">
            <v>42741.424976851849</v>
          </cell>
          <cell r="E374">
            <v>0</v>
          </cell>
          <cell r="F374" t="str">
            <v>junta de vecinos villa las americas</v>
          </cell>
          <cell r="G374" t="str">
            <v>dolewer 3905</v>
          </cell>
          <cell r="H374" t="str">
            <v>Iquique</v>
          </cell>
          <cell r="I374" t="str">
            <v>Alto Hospicio</v>
          </cell>
          <cell r="J374">
            <v>0</v>
          </cell>
          <cell r="K374">
            <v>64505901</v>
          </cell>
          <cell r="L374" t="str">
            <v>jvvillalasamericas@gmail.com</v>
          </cell>
          <cell r="M374">
            <v>42237</v>
          </cell>
          <cell r="N374">
            <v>43333</v>
          </cell>
          <cell r="O374">
            <v>38490</v>
          </cell>
          <cell r="P374">
            <v>0</v>
          </cell>
          <cell r="Q374">
            <v>1860410490</v>
          </cell>
          <cell r="R374" t="str">
            <v>junta de vecinos villa las americas</v>
          </cell>
          <cell r="S374" t="str">
            <v>BANCO ESTADO DE CHILE</v>
          </cell>
          <cell r="T374" t="str">
            <v>CUENTA DE AHORROS</v>
          </cell>
          <cell r="U374">
            <v>0</v>
          </cell>
          <cell r="V374" t="str">
            <v>maria magdalena valenzuela jara</v>
          </cell>
          <cell r="W374" t="str">
            <v>13.214.084-7</v>
          </cell>
          <cell r="X374" t="str">
            <v>delewer 3905</v>
          </cell>
          <cell r="Y374">
            <v>0</v>
          </cell>
          <cell r="Z374">
            <v>64505901</v>
          </cell>
          <cell r="AA374" t="str">
            <v>jvvillalasamericas@gmail.com</v>
          </cell>
          <cell r="AB374">
            <v>0</v>
          </cell>
          <cell r="AC374" t="str">
            <v>Ver Archivo</v>
          </cell>
          <cell r="AD374" t="str">
            <v>Ver Archivo</v>
          </cell>
          <cell r="AE374" t="str">
            <v>Ver Archivo</v>
          </cell>
          <cell r="AF374" t="str">
            <v>Ver Archivo</v>
          </cell>
          <cell r="AG374" t="str">
            <v>Ver Archivo</v>
          </cell>
        </row>
        <row r="375">
          <cell r="B375" t="str">
            <v>65.042.382-8</v>
          </cell>
          <cell r="C375" t="str">
            <v>Grabado</v>
          </cell>
          <cell r="D375" t="str">
            <v>0000-00-00 00:00:00</v>
          </cell>
          <cell r="E375">
            <v>0</v>
          </cell>
          <cell r="F375" t="str">
            <v>centro social y cultural algarrobo pozo almonte</v>
          </cell>
          <cell r="G375" t="str">
            <v>estación sin numero</v>
          </cell>
          <cell r="H375" t="str">
            <v>Tamarugal</v>
          </cell>
          <cell r="I375" t="str">
            <v>Pozo Almonte</v>
          </cell>
          <cell r="J375">
            <v>572523374</v>
          </cell>
          <cell r="K375">
            <v>973770995</v>
          </cell>
          <cell r="L375" t="str">
            <v>centroculturalalgarrobo@gmail.com</v>
          </cell>
          <cell r="M375" t="str">
            <v>0000-00-00</v>
          </cell>
          <cell r="N375" t="str">
            <v>0000-00-00</v>
          </cell>
          <cell r="O375">
            <v>40725</v>
          </cell>
          <cell r="P375">
            <v>0</v>
          </cell>
          <cell r="Q375">
            <v>0</v>
          </cell>
          <cell r="R375">
            <v>0</v>
          </cell>
          <cell r="S375">
            <v>0</v>
          </cell>
          <cell r="T375">
            <v>0</v>
          </cell>
          <cell r="U375">
            <v>0</v>
          </cell>
          <cell r="V375">
            <v>0</v>
          </cell>
          <cell r="W375">
            <v>0</v>
          </cell>
          <cell r="X375">
            <v>0</v>
          </cell>
          <cell r="Y375">
            <v>0</v>
          </cell>
          <cell r="Z375">
            <v>0</v>
          </cell>
          <cell r="AA375">
            <v>0</v>
          </cell>
          <cell r="AB375">
            <v>0</v>
          </cell>
          <cell r="AC375">
            <v>0</v>
          </cell>
          <cell r="AD375">
            <v>0</v>
          </cell>
          <cell r="AE375">
            <v>0</v>
          </cell>
          <cell r="AF375">
            <v>0</v>
          </cell>
          <cell r="AG375">
            <v>0</v>
          </cell>
        </row>
        <row r="376">
          <cell r="B376" t="str">
            <v>75.010.900-4</v>
          </cell>
          <cell r="C376" t="str">
            <v>Grabado</v>
          </cell>
          <cell r="D376">
            <v>42482.506284722222</v>
          </cell>
          <cell r="E376">
            <v>0</v>
          </cell>
          <cell r="F376" t="str">
            <v>Federación Regional de Funcionarios Municipales I Región Tarapacá</v>
          </cell>
          <cell r="G376" t="str">
            <v>Balmaceda N° 276</v>
          </cell>
          <cell r="H376" t="str">
            <v>Tamarugal</v>
          </cell>
          <cell r="I376" t="str">
            <v>Pozo Almonte</v>
          </cell>
          <cell r="J376">
            <v>0</v>
          </cell>
          <cell r="K376">
            <v>958734933</v>
          </cell>
          <cell r="L376" t="str">
            <v>federacion1raregiontarapaca@gmail.com</v>
          </cell>
          <cell r="M376">
            <v>42468</v>
          </cell>
          <cell r="N376">
            <v>43198</v>
          </cell>
          <cell r="O376">
            <v>37847</v>
          </cell>
          <cell r="P376">
            <v>0</v>
          </cell>
          <cell r="Q376">
            <v>10202544</v>
          </cell>
          <cell r="R376" t="str">
            <v>Marina Castro Carlo</v>
          </cell>
          <cell r="S376" t="str">
            <v>BANCO ESTADO DE CHILE</v>
          </cell>
          <cell r="T376" t="str">
            <v>CHEQUERA ELECTRONICA/ CUENTA VISTA</v>
          </cell>
          <cell r="U376">
            <v>0</v>
          </cell>
          <cell r="V376" t="str">
            <v>Marina Castro Carlo</v>
          </cell>
          <cell r="W376" t="str">
            <v>10.202.544-k</v>
          </cell>
          <cell r="X376" t="str">
            <v>Balmaceda N° 276</v>
          </cell>
          <cell r="Y376">
            <v>0</v>
          </cell>
          <cell r="Z376">
            <v>958734933</v>
          </cell>
          <cell r="AA376" t="str">
            <v>marina.castro.c@gmail.com</v>
          </cell>
          <cell r="AB376">
            <v>0</v>
          </cell>
          <cell r="AC376" t="str">
            <v>Ver Archivo</v>
          </cell>
          <cell r="AD376" t="str">
            <v>Ver Archivo</v>
          </cell>
          <cell r="AE376" t="str">
            <v>Ver Archivo</v>
          </cell>
          <cell r="AF376" t="str">
            <v>Ver Archivo</v>
          </cell>
          <cell r="AG376">
            <v>0</v>
          </cell>
        </row>
        <row r="377">
          <cell r="B377" t="str">
            <v>65.402.360-3</v>
          </cell>
          <cell r="C377" t="str">
            <v>Validada</v>
          </cell>
          <cell r="D377">
            <v>42872.40111111111</v>
          </cell>
          <cell r="E377">
            <v>0</v>
          </cell>
          <cell r="F377" t="str">
            <v>club adulto mayor paz y amor el morro</v>
          </cell>
          <cell r="G377" t="str">
            <v>covadonga 910</v>
          </cell>
          <cell r="H377" t="str">
            <v>Iquique</v>
          </cell>
          <cell r="I377" t="str">
            <v>Iquique</v>
          </cell>
          <cell r="J377">
            <v>320716</v>
          </cell>
          <cell r="K377">
            <v>981230995</v>
          </cell>
          <cell r="L377" t="str">
            <v>pazyamorelmorro@gmail.com</v>
          </cell>
          <cell r="M377">
            <v>42649</v>
          </cell>
          <cell r="N377">
            <v>43744</v>
          </cell>
          <cell r="O377">
            <v>34841</v>
          </cell>
          <cell r="P377">
            <v>0</v>
          </cell>
          <cell r="Q377">
            <v>1892123460</v>
          </cell>
          <cell r="R377" t="str">
            <v>club adulto mayor paz y amor el morro</v>
          </cell>
          <cell r="S377" t="str">
            <v>BANCO ESTADO DE CHILE</v>
          </cell>
          <cell r="T377" t="str">
            <v>CUENTA DE AHORROS</v>
          </cell>
          <cell r="U377">
            <v>0</v>
          </cell>
          <cell r="V377" t="str">
            <v>berta angelica araya diaz</v>
          </cell>
          <cell r="W377" t="str">
            <v>1.317.188-2</v>
          </cell>
          <cell r="X377" t="str">
            <v>covadonga 910</v>
          </cell>
          <cell r="Y377">
            <v>320716</v>
          </cell>
          <cell r="Z377">
            <v>981230995</v>
          </cell>
          <cell r="AA377" t="str">
            <v>pazyamorelmorro@gmail.com</v>
          </cell>
          <cell r="AB377">
            <v>0</v>
          </cell>
          <cell r="AC377" t="str">
            <v>Ver Archivo</v>
          </cell>
          <cell r="AD377" t="str">
            <v>Ver Archivo</v>
          </cell>
          <cell r="AE377" t="str">
            <v>Ver Archivo</v>
          </cell>
          <cell r="AF377" t="str">
            <v>Ver Archivo</v>
          </cell>
          <cell r="AG377" t="str">
            <v>Ver Archivo</v>
          </cell>
        </row>
        <row r="378">
          <cell r="B378" t="str">
            <v>73.515.200-9</v>
          </cell>
          <cell r="C378" t="str">
            <v>Grabado</v>
          </cell>
          <cell r="D378">
            <v>42741.425069444442</v>
          </cell>
          <cell r="E378">
            <v>0</v>
          </cell>
          <cell r="F378" t="str">
            <v>ASOCIACION DE PROPIETARIOS AGRICOLAS SECTOR RESBALADERO, LA BANDA Y ANIMAS</v>
          </cell>
          <cell r="G378" t="str">
            <v>BALMACEDA 255-A</v>
          </cell>
          <cell r="H378" t="str">
            <v>Tamarugal</v>
          </cell>
          <cell r="I378" t="str">
            <v>Pica</v>
          </cell>
          <cell r="J378">
            <v>572741692</v>
          </cell>
          <cell r="K378">
            <v>998224996</v>
          </cell>
          <cell r="L378" t="str">
            <v>aresbaladero@gmail.com</v>
          </cell>
          <cell r="M378">
            <v>41383</v>
          </cell>
          <cell r="N378">
            <v>42845</v>
          </cell>
          <cell r="O378">
            <v>41597</v>
          </cell>
          <cell r="P378">
            <v>0</v>
          </cell>
          <cell r="Q378">
            <v>300100027562</v>
          </cell>
          <cell r="R378" t="str">
            <v>ASOCIACION DE PROPIETARIOS AGRICOLAS SECTOR RESBALADERO, LA BANDA Y ANIMAS</v>
          </cell>
          <cell r="S378" t="str">
            <v>BANCO BBVA</v>
          </cell>
          <cell r="T378" t="str">
            <v>CUENTA CORRIENTE</v>
          </cell>
          <cell r="U378">
            <v>0</v>
          </cell>
          <cell r="V378" t="str">
            <v>EDUARDO FLORENTINO ARROYO OLCAY</v>
          </cell>
          <cell r="W378" t="str">
            <v>8.292.920-7</v>
          </cell>
          <cell r="X378" t="str">
            <v>Balmaceda 255-A</v>
          </cell>
          <cell r="Y378">
            <v>572741692</v>
          </cell>
          <cell r="Z378">
            <v>998224996</v>
          </cell>
          <cell r="AA378" t="str">
            <v>earroyoolcay@hotmail.com</v>
          </cell>
          <cell r="AB378">
            <v>0</v>
          </cell>
          <cell r="AC378" t="str">
            <v>Ver Archivo</v>
          </cell>
          <cell r="AD378" t="str">
            <v>Ver Archivo</v>
          </cell>
          <cell r="AE378" t="str">
            <v>Ver Archivo</v>
          </cell>
          <cell r="AF378" t="str">
            <v>Ver Archivo</v>
          </cell>
          <cell r="AG378" t="str">
            <v>Ver Archivo</v>
          </cell>
        </row>
        <row r="379">
          <cell r="B379" t="str">
            <v>65.083.691-K</v>
          </cell>
          <cell r="C379" t="str">
            <v>Validada</v>
          </cell>
          <cell r="D379">
            <v>42884.493622685186</v>
          </cell>
          <cell r="E379">
            <v>0</v>
          </cell>
          <cell r="F379" t="str">
            <v>centro de madres el morro</v>
          </cell>
          <cell r="G379" t="str">
            <v>freddy taberna s/n</v>
          </cell>
          <cell r="H379" t="str">
            <v>Iquique</v>
          </cell>
          <cell r="I379" t="str">
            <v>Iquique</v>
          </cell>
          <cell r="J379">
            <v>0</v>
          </cell>
          <cell r="K379">
            <v>959081991</v>
          </cell>
          <cell r="L379" t="str">
            <v>cm.elmorro@gmail.com</v>
          </cell>
          <cell r="M379">
            <v>41388</v>
          </cell>
          <cell r="N379">
            <v>42484</v>
          </cell>
          <cell r="O379">
            <v>25892</v>
          </cell>
          <cell r="P379">
            <v>0</v>
          </cell>
          <cell r="Q379">
            <v>18567897498</v>
          </cell>
          <cell r="R379" t="str">
            <v>centro de madres el morro</v>
          </cell>
          <cell r="S379" t="str">
            <v>BANCO ESTADO DE CHILE</v>
          </cell>
          <cell r="T379" t="str">
            <v>CHEQUERA ELECTRONICA/ CUENTA VISTA</v>
          </cell>
          <cell r="U379">
            <v>0</v>
          </cell>
          <cell r="V379" t="str">
            <v>elena navidad gonzalez vivas</v>
          </cell>
          <cell r="W379" t="str">
            <v>5.357.797-0</v>
          </cell>
          <cell r="X379" t="str">
            <v>wilson113</v>
          </cell>
          <cell r="Y379">
            <v>0</v>
          </cell>
          <cell r="Z379">
            <v>959081991</v>
          </cell>
          <cell r="AA379" t="str">
            <v>centromadreselmorro@gmail.com</v>
          </cell>
          <cell r="AB379">
            <v>0</v>
          </cell>
          <cell r="AC379" t="str">
            <v>Ver Archivo</v>
          </cell>
          <cell r="AD379" t="str">
            <v>Ver Archivo</v>
          </cell>
          <cell r="AE379" t="str">
            <v>Ver Archivo</v>
          </cell>
          <cell r="AF379" t="str">
            <v>Ver Archivo</v>
          </cell>
          <cell r="AG379" t="str">
            <v>Ver Archivo</v>
          </cell>
        </row>
        <row r="380">
          <cell r="B380" t="str">
            <v>65.004.809-1</v>
          </cell>
          <cell r="C380" t="str">
            <v>Grabado</v>
          </cell>
          <cell r="D380">
            <v>42741.424201388887</v>
          </cell>
          <cell r="E380">
            <v>0</v>
          </cell>
          <cell r="F380" t="str">
            <v>JUNTA DE VECINOS LA PUNTILLA</v>
          </cell>
          <cell r="G380" t="str">
            <v>PJE LA PUNTILLA SN</v>
          </cell>
          <cell r="H380" t="str">
            <v>Iquique</v>
          </cell>
          <cell r="I380" t="str">
            <v>Iquique</v>
          </cell>
          <cell r="J380">
            <v>972852016</v>
          </cell>
          <cell r="K380">
            <v>972852016</v>
          </cell>
          <cell r="L380" t="str">
            <v>jvlapuntilla@gmail.com</v>
          </cell>
          <cell r="M380">
            <v>42109</v>
          </cell>
          <cell r="N380">
            <v>43205</v>
          </cell>
          <cell r="O380">
            <v>32898</v>
          </cell>
          <cell r="P380">
            <v>0</v>
          </cell>
          <cell r="Q380">
            <v>8965878568</v>
          </cell>
          <cell r="R380" t="str">
            <v>JUNTA DE VECINOS LA PUNTILLA</v>
          </cell>
          <cell r="S380" t="str">
            <v>BANCO ESTADO DE CHILE</v>
          </cell>
          <cell r="T380" t="str">
            <v>CUENTA DE AHORROS</v>
          </cell>
          <cell r="U380">
            <v>0</v>
          </cell>
          <cell r="V380" t="str">
            <v>GLADYS PATRICIA SAEZ MIRANDA</v>
          </cell>
          <cell r="W380" t="str">
            <v>6.841.774-0</v>
          </cell>
          <cell r="X380" t="str">
            <v>PJE LA PUNTILLA SN</v>
          </cell>
          <cell r="Y380">
            <v>972852016</v>
          </cell>
          <cell r="Z380">
            <v>972852016</v>
          </cell>
          <cell r="AA380" t="str">
            <v>jvlapuntilla@gmail.com</v>
          </cell>
          <cell r="AB380">
            <v>0</v>
          </cell>
          <cell r="AC380" t="str">
            <v>Ver Archivo</v>
          </cell>
          <cell r="AD380" t="str">
            <v>Ver Archivo</v>
          </cell>
          <cell r="AE380" t="str">
            <v>Ver Archivo</v>
          </cell>
          <cell r="AF380" t="str">
            <v>Ver Archivo</v>
          </cell>
          <cell r="AG380" t="str">
            <v>Ver Archivo</v>
          </cell>
        </row>
        <row r="381">
          <cell r="B381" t="str">
            <v>65.001.273-9</v>
          </cell>
          <cell r="C381" t="str">
            <v>Validada</v>
          </cell>
          <cell r="D381">
            <v>42866.43378472222</v>
          </cell>
          <cell r="E381">
            <v>0</v>
          </cell>
          <cell r="F381" t="str">
            <v>El Despertar del Boro</v>
          </cell>
          <cell r="G381" t="str">
            <v>pasaje Ebenezer 2251</v>
          </cell>
          <cell r="H381" t="str">
            <v>Iquique</v>
          </cell>
          <cell r="I381" t="str">
            <v>Alto Hospicio</v>
          </cell>
          <cell r="J381">
            <v>0</v>
          </cell>
          <cell r="K381">
            <v>965447708</v>
          </cell>
          <cell r="L381" t="str">
            <v>jvdespertardelboro@hotmail.com</v>
          </cell>
          <cell r="M381">
            <v>41895</v>
          </cell>
          <cell r="N381">
            <v>42993</v>
          </cell>
          <cell r="O381">
            <v>39555</v>
          </cell>
          <cell r="P381">
            <v>0</v>
          </cell>
          <cell r="Q381">
            <v>1870470980</v>
          </cell>
          <cell r="R381" t="str">
            <v>junta de vecinos el despertar del boro</v>
          </cell>
          <cell r="S381" t="str">
            <v>BANCO ESTADO DE CHILE</v>
          </cell>
          <cell r="T381" t="str">
            <v>CHEQUERA ELECTRONICA/ CUENTA VISTA</v>
          </cell>
          <cell r="U381">
            <v>0</v>
          </cell>
          <cell r="V381" t="str">
            <v>Isabel Novoa Macaya</v>
          </cell>
          <cell r="W381" t="str">
            <v>9.138.361-6</v>
          </cell>
          <cell r="X381" t="str">
            <v>pasaje Sinai 2233</v>
          </cell>
          <cell r="Y381">
            <v>0</v>
          </cell>
          <cell r="Z381">
            <v>965447708</v>
          </cell>
          <cell r="AA381" t="str">
            <v>isabelnovoa2008@hotmail.com</v>
          </cell>
          <cell r="AB381">
            <v>0</v>
          </cell>
          <cell r="AC381" t="str">
            <v>Ver Archivo</v>
          </cell>
          <cell r="AD381" t="str">
            <v>Ver Archivo</v>
          </cell>
          <cell r="AE381" t="str">
            <v>Ver Archivo</v>
          </cell>
          <cell r="AF381" t="str">
            <v>Ver Archivo</v>
          </cell>
          <cell r="AG381" t="str">
            <v>Ver Archivo</v>
          </cell>
        </row>
        <row r="382">
          <cell r="B382" t="str">
            <v>65.003.524-0</v>
          </cell>
          <cell r="C382" t="str">
            <v>Grabado</v>
          </cell>
          <cell r="D382">
            <v>42741.425254629627</v>
          </cell>
          <cell r="E382">
            <v>0</v>
          </cell>
          <cell r="F382" t="str">
            <v>junta de vecinos nro 26 villa estacion</v>
          </cell>
          <cell r="G382" t="str">
            <v>pje jose segundo lucero # 147</v>
          </cell>
          <cell r="H382" t="str">
            <v>Tamarugal</v>
          </cell>
          <cell r="I382" t="str">
            <v>Pozo Almonte</v>
          </cell>
          <cell r="J382">
            <v>0</v>
          </cell>
          <cell r="K382">
            <v>956522624</v>
          </cell>
          <cell r="L382" t="str">
            <v>jv27villaestacion@gmail.com</v>
          </cell>
          <cell r="M382">
            <v>41882</v>
          </cell>
          <cell r="N382">
            <v>42978</v>
          </cell>
          <cell r="O382">
            <v>39813</v>
          </cell>
          <cell r="P382">
            <v>0</v>
          </cell>
          <cell r="Q382">
            <v>1365973128</v>
          </cell>
          <cell r="R382" t="str">
            <v>junta de vecinos n26 villa estacion</v>
          </cell>
          <cell r="S382" t="str">
            <v>BANCO ESTADO DE CHILE</v>
          </cell>
          <cell r="T382" t="str">
            <v>CUENTA DE AHORROS</v>
          </cell>
          <cell r="U382">
            <v>0</v>
          </cell>
          <cell r="V382" t="str">
            <v>jose alejandro mamani ramos</v>
          </cell>
          <cell r="W382" t="str">
            <v>18.182.720-3</v>
          </cell>
          <cell r="X382" t="str">
            <v>pje jose segundo lucero # 147</v>
          </cell>
          <cell r="Y382">
            <v>0</v>
          </cell>
          <cell r="Z382">
            <v>956522624</v>
          </cell>
          <cell r="AA382" t="str">
            <v>jv27villaestacion@gmail.com</v>
          </cell>
          <cell r="AB382">
            <v>0</v>
          </cell>
          <cell r="AC382" t="str">
            <v>Ver Archivo</v>
          </cell>
          <cell r="AD382" t="str">
            <v>Ver Archivo</v>
          </cell>
          <cell r="AE382" t="str">
            <v>Ver Archivo</v>
          </cell>
          <cell r="AF382" t="str">
            <v>Ver Archivo</v>
          </cell>
          <cell r="AG382" t="str">
            <v>Ver Archivo</v>
          </cell>
        </row>
        <row r="383">
          <cell r="B383" t="str">
            <v>65.044.914-2</v>
          </cell>
          <cell r="C383" t="str">
            <v>Grabado</v>
          </cell>
          <cell r="D383">
            <v>42591.710347222222</v>
          </cell>
          <cell r="E383">
            <v>0</v>
          </cell>
          <cell r="F383" t="str">
            <v>JUNTA VECINAL 50 VILLA NAVIDAD</v>
          </cell>
          <cell r="G383" t="str">
            <v>VILLA NAVIDAD SN</v>
          </cell>
          <cell r="H383" t="str">
            <v>Iquique</v>
          </cell>
          <cell r="I383" t="str">
            <v>Iquique</v>
          </cell>
          <cell r="J383">
            <v>5696225082</v>
          </cell>
          <cell r="K383">
            <v>62250826</v>
          </cell>
          <cell r="L383" t="str">
            <v>juntavecinalvillanavidad@gmail.com</v>
          </cell>
          <cell r="M383">
            <v>41818</v>
          </cell>
          <cell r="N383">
            <v>42914</v>
          </cell>
          <cell r="O383">
            <v>33094</v>
          </cell>
          <cell r="P383">
            <v>0</v>
          </cell>
          <cell r="Q383">
            <v>1366197792</v>
          </cell>
          <cell r="R383" t="str">
            <v>JUNTA DE VECINOS VILLA NAVIDAD</v>
          </cell>
          <cell r="S383" t="str">
            <v>BANCO ESTADO DE CHILE</v>
          </cell>
          <cell r="T383" t="str">
            <v>CUENTA DE AHORROS</v>
          </cell>
          <cell r="U383">
            <v>0</v>
          </cell>
          <cell r="V383" t="str">
            <v>ENRIQUE SEGUNDO IRIBARREN ROCO</v>
          </cell>
          <cell r="W383" t="str">
            <v>9.010.070-K</v>
          </cell>
          <cell r="X383" t="str">
            <v>PASAJE ORO 2589</v>
          </cell>
          <cell r="Y383">
            <v>5696225082</v>
          </cell>
          <cell r="Z383">
            <v>62250826</v>
          </cell>
          <cell r="AA383" t="str">
            <v>enrique2014iribarren@gmail.com</v>
          </cell>
          <cell r="AB383">
            <v>0</v>
          </cell>
          <cell r="AC383" t="str">
            <v>Ver Archivo</v>
          </cell>
          <cell r="AD383" t="str">
            <v>Ver Archivo</v>
          </cell>
          <cell r="AE383" t="str">
            <v>Ver Archivo</v>
          </cell>
          <cell r="AF383" t="str">
            <v>Ver Archivo</v>
          </cell>
          <cell r="AG383" t="str">
            <v>Ver Archivo</v>
          </cell>
        </row>
        <row r="384">
          <cell r="B384" t="str">
            <v>65.051.160-3</v>
          </cell>
          <cell r="C384" t="str">
            <v>Grabado</v>
          </cell>
          <cell r="D384">
            <v>42741.424895833334</v>
          </cell>
          <cell r="E384">
            <v>0</v>
          </cell>
          <cell r="F384" t="str">
            <v>JUNTA VECINAL DUNAS II NUEVO RENACER</v>
          </cell>
          <cell r="G384" t="str">
            <v>AVDA LA TIRANA 3104</v>
          </cell>
          <cell r="H384" t="str">
            <v>Iquique</v>
          </cell>
          <cell r="I384" t="str">
            <v>Iquique</v>
          </cell>
          <cell r="J384">
            <v>0</v>
          </cell>
          <cell r="K384">
            <v>984066958</v>
          </cell>
          <cell r="L384" t="str">
            <v>j.v.dunas2@gmail.com</v>
          </cell>
          <cell r="M384">
            <v>41951</v>
          </cell>
          <cell r="N384">
            <v>43047</v>
          </cell>
          <cell r="O384">
            <v>33042</v>
          </cell>
          <cell r="P384">
            <v>0</v>
          </cell>
          <cell r="Q384">
            <v>136430013</v>
          </cell>
          <cell r="R384" t="str">
            <v>JUNTA DE VECINOS LAS DUNAS II NUEVO RENACER</v>
          </cell>
          <cell r="S384" t="str">
            <v>BANCO ESTADO DE CHILE</v>
          </cell>
          <cell r="T384" t="str">
            <v>CUENTA DE AHORROS</v>
          </cell>
          <cell r="U384">
            <v>0</v>
          </cell>
          <cell r="V384" t="str">
            <v>ISABEL MARGARITA CALVO GUTIÉRREZ</v>
          </cell>
          <cell r="W384" t="str">
            <v>10.993.845-9</v>
          </cell>
          <cell r="X384" t="str">
            <v>LOS LLAMEROS Nº3086</v>
          </cell>
          <cell r="Y384">
            <v>0</v>
          </cell>
          <cell r="Z384">
            <v>984066958</v>
          </cell>
          <cell r="AA384" t="str">
            <v>calvoisabel@hotmail.es</v>
          </cell>
          <cell r="AB384">
            <v>0</v>
          </cell>
          <cell r="AC384" t="str">
            <v>Ver Archivo</v>
          </cell>
          <cell r="AD384" t="str">
            <v>Ver Archivo</v>
          </cell>
          <cell r="AE384" t="str">
            <v>Ver Archivo</v>
          </cell>
          <cell r="AF384" t="str">
            <v>Ver Archivo</v>
          </cell>
          <cell r="AG384" t="str">
            <v>Ver Archivo</v>
          </cell>
        </row>
        <row r="385">
          <cell r="B385" t="str">
            <v>65.090.075-8</v>
          </cell>
          <cell r="C385" t="str">
            <v>Validada</v>
          </cell>
          <cell r="D385">
            <v>42845.387685185182</v>
          </cell>
          <cell r="E385">
            <v>0</v>
          </cell>
          <cell r="F385" t="str">
            <v>O.N.G. Rescate cultural e histórico del patrimonio de Tarapacá Repatriq</v>
          </cell>
          <cell r="G385" t="str">
            <v>Calle 18 de Septiembre # 1564</v>
          </cell>
          <cell r="H385" t="str">
            <v>Iquique</v>
          </cell>
          <cell r="I385" t="str">
            <v>Iquique</v>
          </cell>
          <cell r="J385">
            <v>572318427</v>
          </cell>
          <cell r="K385">
            <v>989503988</v>
          </cell>
          <cell r="L385" t="str">
            <v>maryluznavarrete75@gmail.com</v>
          </cell>
          <cell r="M385">
            <v>41922</v>
          </cell>
          <cell r="N385">
            <v>43018</v>
          </cell>
          <cell r="O385">
            <v>41717</v>
          </cell>
          <cell r="P385">
            <v>0</v>
          </cell>
          <cell r="Q385">
            <v>1371220590</v>
          </cell>
          <cell r="R385" t="str">
            <v>Organización no Gubernamental</v>
          </cell>
          <cell r="S385" t="str">
            <v>BANCO ESTADO DE CHILE</v>
          </cell>
          <cell r="T385" t="str">
            <v>CHEQUERA ELECTRONICA/ CUENTA VISTA</v>
          </cell>
          <cell r="U385">
            <v>0</v>
          </cell>
          <cell r="V385" t="str">
            <v>Jaime Francisco Tamburini Rodriguez</v>
          </cell>
          <cell r="W385" t="str">
            <v>6.221.775-8</v>
          </cell>
          <cell r="X385" t="str">
            <v>Calle 18 de Septiembre # 1564</v>
          </cell>
          <cell r="Y385">
            <v>572318427</v>
          </cell>
          <cell r="Z385">
            <v>989503988</v>
          </cell>
          <cell r="AA385" t="str">
            <v>maryluznavarrete75@gmail.com</v>
          </cell>
          <cell r="AB385">
            <v>0</v>
          </cell>
          <cell r="AC385" t="str">
            <v>Ver Archivo</v>
          </cell>
          <cell r="AD385" t="str">
            <v>Ver Archivo</v>
          </cell>
          <cell r="AE385" t="str">
            <v>Ver Archivo</v>
          </cell>
          <cell r="AF385" t="str">
            <v>Ver Archivo</v>
          </cell>
          <cell r="AG385" t="str">
            <v>Ver Archivo</v>
          </cell>
        </row>
        <row r="386">
          <cell r="B386" t="str">
            <v>65.108.657-4</v>
          </cell>
          <cell r="C386" t="str">
            <v>Validada</v>
          </cell>
          <cell r="D386">
            <v>42853.692719907405</v>
          </cell>
          <cell r="E386">
            <v>0</v>
          </cell>
          <cell r="F386" t="str">
            <v>CLUB DEPORTIVO ESTRELLA DEL NORTE</v>
          </cell>
          <cell r="G386" t="str">
            <v>CALLE 2 N° 3755</v>
          </cell>
          <cell r="H386" t="str">
            <v>Iquique</v>
          </cell>
          <cell r="I386" t="str">
            <v>Alto Hospicio</v>
          </cell>
          <cell r="J386">
            <v>2218657</v>
          </cell>
          <cell r="K386">
            <v>954062168</v>
          </cell>
          <cell r="L386" t="str">
            <v>maryanjav@gmail.com</v>
          </cell>
          <cell r="M386">
            <v>42138</v>
          </cell>
          <cell r="N386">
            <v>43234</v>
          </cell>
          <cell r="O386">
            <v>39212</v>
          </cell>
          <cell r="P386">
            <v>0</v>
          </cell>
          <cell r="Q386">
            <v>6219968657006</v>
          </cell>
          <cell r="R386" t="str">
            <v>CLUB DEPORTIVO LA ESTRELLA DEL NORTE</v>
          </cell>
          <cell r="S386" t="str">
            <v>BANCO ESTADO DE CHILE</v>
          </cell>
          <cell r="T386" t="str">
            <v>CHEQUERA ELECTRONICA/ CUENTA VISTA</v>
          </cell>
          <cell r="U386">
            <v>0</v>
          </cell>
          <cell r="V386" t="str">
            <v>ANGEL JAVIER RIVERA CIFUENTES</v>
          </cell>
          <cell r="W386" t="str">
            <v>13.866.184-9</v>
          </cell>
          <cell r="X386" t="str">
            <v>ALONSO DE ERCILLA N° 2393, IQUIQUE</v>
          </cell>
          <cell r="Y386">
            <v>2218657</v>
          </cell>
          <cell r="Z386">
            <v>954062168</v>
          </cell>
          <cell r="AA386" t="str">
            <v>maryanjav@gmail.com</v>
          </cell>
          <cell r="AB386">
            <v>0</v>
          </cell>
          <cell r="AC386" t="str">
            <v>Ver Archivo</v>
          </cell>
          <cell r="AD386" t="str">
            <v>Ver Archivo</v>
          </cell>
          <cell r="AE386" t="str">
            <v>Ver Archivo</v>
          </cell>
          <cell r="AF386" t="str">
            <v>Ver Archivo</v>
          </cell>
          <cell r="AG386" t="str">
            <v>Ver Archivo</v>
          </cell>
        </row>
        <row r="387">
          <cell r="B387" t="str">
            <v>65.706.220-0</v>
          </cell>
          <cell r="C387" t="str">
            <v>Grabado</v>
          </cell>
          <cell r="D387">
            <v>42741.425428240742</v>
          </cell>
          <cell r="E387">
            <v>0</v>
          </cell>
          <cell r="F387" t="str">
            <v>Club de cueca danza y folklore savia nueva</v>
          </cell>
          <cell r="G387" t="str">
            <v>Salitrera Victoria 3340</v>
          </cell>
          <cell r="H387" t="str">
            <v>Iquique</v>
          </cell>
          <cell r="I387" t="str">
            <v>Iquique</v>
          </cell>
          <cell r="J387">
            <v>0</v>
          </cell>
          <cell r="K387">
            <v>995471830</v>
          </cell>
          <cell r="L387" t="str">
            <v>info.savianuevaiqq@gmail.com</v>
          </cell>
          <cell r="M387">
            <v>41723</v>
          </cell>
          <cell r="N387">
            <v>42880</v>
          </cell>
          <cell r="O387">
            <v>38951</v>
          </cell>
          <cell r="P387">
            <v>0</v>
          </cell>
          <cell r="Q387">
            <v>1365994583</v>
          </cell>
          <cell r="R387" t="str">
            <v>Club de cueca danza y folklore savia nueva</v>
          </cell>
          <cell r="S387" t="str">
            <v>BANCO ESTADO DE CHILE</v>
          </cell>
          <cell r="T387" t="str">
            <v>CUENTA DE AHORROS</v>
          </cell>
          <cell r="U387">
            <v>0</v>
          </cell>
          <cell r="V387" t="str">
            <v>Patricia Armijo Camus</v>
          </cell>
          <cell r="W387" t="str">
            <v>7.172.150-7</v>
          </cell>
          <cell r="X387" t="str">
            <v>Salitrera Victoria 3340</v>
          </cell>
          <cell r="Y387">
            <v>0</v>
          </cell>
          <cell r="Z387">
            <v>995471830</v>
          </cell>
          <cell r="AA387" t="str">
            <v>patiarmijo54@hotmail.com</v>
          </cell>
          <cell r="AB387">
            <v>0</v>
          </cell>
          <cell r="AC387" t="str">
            <v>Ver Archivo</v>
          </cell>
          <cell r="AD387" t="str">
            <v>Ver Archivo</v>
          </cell>
          <cell r="AE387" t="str">
            <v>Ver Archivo</v>
          </cell>
          <cell r="AF387" t="str">
            <v>Ver Archivo</v>
          </cell>
          <cell r="AG387" t="str">
            <v>Ver Archivo</v>
          </cell>
        </row>
        <row r="388">
          <cell r="B388" t="str">
            <v>73.051.300-3</v>
          </cell>
          <cell r="C388" t="str">
            <v>Grabado</v>
          </cell>
          <cell r="D388">
            <v>42767.515231481484</v>
          </cell>
          <cell r="E388">
            <v>0</v>
          </cell>
          <cell r="F388" t="str">
            <v>Fundacion Nacional para la Superación de la Pobreza</v>
          </cell>
          <cell r="G388" t="str">
            <v>zegers 696</v>
          </cell>
          <cell r="H388" t="str">
            <v>Iquique</v>
          </cell>
          <cell r="I388" t="str">
            <v>Iquique</v>
          </cell>
          <cell r="J388">
            <v>2427615</v>
          </cell>
          <cell r="K388">
            <v>977488069</v>
          </cell>
          <cell r="L388" t="str">
            <v>lucia.silva@superacionpobreza.cl</v>
          </cell>
          <cell r="M388">
            <v>34997</v>
          </cell>
          <cell r="N388" t="str">
            <v>0000-00-00</v>
          </cell>
          <cell r="O388">
            <v>34918</v>
          </cell>
          <cell r="P388">
            <v>0</v>
          </cell>
          <cell r="Q388">
            <v>244163</v>
          </cell>
          <cell r="R388" t="str">
            <v>Fundación Nacional para la superación de la pobreza</v>
          </cell>
          <cell r="S388" t="str">
            <v>BANCO ESTADO DE CHILE</v>
          </cell>
          <cell r="T388" t="str">
            <v>CUENTA CORRIENTE</v>
          </cell>
          <cell r="U388">
            <v>0</v>
          </cell>
          <cell r="V388" t="str">
            <v>Lucía Silva Baltazar</v>
          </cell>
          <cell r="W388" t="str">
            <v>12.938.252-k</v>
          </cell>
          <cell r="X388" t="str">
            <v>Zegers 696 Iquique</v>
          </cell>
          <cell r="Y388">
            <v>2427615</v>
          </cell>
          <cell r="Z388">
            <v>977488069</v>
          </cell>
          <cell r="AA388" t="str">
            <v>lucia.silva@superacionpobreza.cl</v>
          </cell>
          <cell r="AB388">
            <v>0</v>
          </cell>
          <cell r="AC388" t="str">
            <v>Ver Archivo</v>
          </cell>
          <cell r="AD388" t="str">
            <v>Ver Archivo</v>
          </cell>
          <cell r="AE388" t="str">
            <v>Ver Archivo</v>
          </cell>
          <cell r="AF388" t="str">
            <v>Ver Archivo</v>
          </cell>
          <cell r="AG388" t="str">
            <v>Ver Archivo</v>
          </cell>
        </row>
        <row r="389">
          <cell r="B389" t="str">
            <v>65.624.150-0</v>
          </cell>
          <cell r="C389" t="str">
            <v>Validada</v>
          </cell>
          <cell r="D389">
            <v>42803.46334490741</v>
          </cell>
          <cell r="E389">
            <v>0</v>
          </cell>
          <cell r="F389" t="str">
            <v>JUNTA DE VECINOS SAN MARCOS</v>
          </cell>
          <cell r="G389" t="str">
            <v>JUNTA DE VECINOS SAN MARCOS</v>
          </cell>
          <cell r="H389" t="str">
            <v>Iquique</v>
          </cell>
          <cell r="I389" t="str">
            <v>Iquique</v>
          </cell>
          <cell r="J389">
            <v>0</v>
          </cell>
          <cell r="K389">
            <v>976210999</v>
          </cell>
          <cell r="L389" t="str">
            <v>JJVVCALETASANMARCOS@GMAIL.COM</v>
          </cell>
          <cell r="M389">
            <v>42350</v>
          </cell>
          <cell r="N389">
            <v>43446</v>
          </cell>
          <cell r="O389">
            <v>36278</v>
          </cell>
          <cell r="P389">
            <v>0</v>
          </cell>
          <cell r="Q389">
            <v>1365779186</v>
          </cell>
          <cell r="R389" t="str">
            <v>Junta de Vecinos San Marcos</v>
          </cell>
          <cell r="S389" t="str">
            <v>BANCO ESTADO DE CHILE</v>
          </cell>
          <cell r="T389" t="str">
            <v>CHEQUERA ELECTRONICA/ CUENTA VISTA</v>
          </cell>
          <cell r="U389">
            <v>0</v>
          </cell>
          <cell r="V389" t="str">
            <v>YENNY HERNANDEZ AHUMADA</v>
          </cell>
          <cell r="W389" t="str">
            <v>12.502.474-2</v>
          </cell>
          <cell r="X389" t="str">
            <v>CALETA SAN MARCOS S/N</v>
          </cell>
          <cell r="Y389">
            <v>0</v>
          </cell>
          <cell r="Z389">
            <v>976210999</v>
          </cell>
          <cell r="AA389" t="str">
            <v>YENNY.HERNANDEZ73@GMAIL.COM</v>
          </cell>
          <cell r="AB389">
            <v>0</v>
          </cell>
          <cell r="AC389" t="str">
            <v>Ver Archivo</v>
          </cell>
          <cell r="AD389">
            <v>0</v>
          </cell>
          <cell r="AE389" t="str">
            <v>Ver Archivo</v>
          </cell>
          <cell r="AF389">
            <v>0</v>
          </cell>
          <cell r="AG389">
            <v>0</v>
          </cell>
        </row>
        <row r="390">
          <cell r="B390" t="str">
            <v>65.024.249-1</v>
          </cell>
          <cell r="C390" t="str">
            <v>Validada</v>
          </cell>
          <cell r="D390">
            <v>42846.384120370371</v>
          </cell>
          <cell r="E390">
            <v>0</v>
          </cell>
          <cell r="F390" t="str">
            <v>club deportivo cultural amanecer</v>
          </cell>
          <cell r="G390" t="str">
            <v>Humberstone 105</v>
          </cell>
          <cell r="H390" t="str">
            <v>Tamarugal</v>
          </cell>
          <cell r="I390" t="str">
            <v>Pozo Almonte</v>
          </cell>
          <cell r="J390">
            <v>0</v>
          </cell>
          <cell r="K390">
            <v>92240742</v>
          </cell>
          <cell r="L390" t="str">
            <v>cdcamanecer@gmail.com</v>
          </cell>
          <cell r="M390">
            <v>42455</v>
          </cell>
          <cell r="N390">
            <v>43550</v>
          </cell>
          <cell r="O390">
            <v>39786</v>
          </cell>
          <cell r="P390">
            <v>0</v>
          </cell>
          <cell r="Q390">
            <v>1366074275</v>
          </cell>
          <cell r="R390" t="str">
            <v>club Deportivo Cultural Amanecer</v>
          </cell>
          <cell r="S390" t="str">
            <v>BANCO ESTADO DE CHILE</v>
          </cell>
          <cell r="T390" t="str">
            <v>CUENTA DE AHORROS</v>
          </cell>
          <cell r="U390">
            <v>0</v>
          </cell>
          <cell r="V390" t="str">
            <v>Rolando Grover Quispe Choque</v>
          </cell>
          <cell r="W390" t="str">
            <v>14.746.196-8</v>
          </cell>
          <cell r="X390" t="str">
            <v>Pampa Germania 877</v>
          </cell>
          <cell r="Y390">
            <v>0</v>
          </cell>
          <cell r="Z390">
            <v>92240742</v>
          </cell>
          <cell r="AA390" t="str">
            <v>rquisp@yahoo.com</v>
          </cell>
          <cell r="AB390">
            <v>0</v>
          </cell>
          <cell r="AC390" t="str">
            <v>Ver Archivo</v>
          </cell>
          <cell r="AD390" t="str">
            <v>Ver Archivo</v>
          </cell>
          <cell r="AE390" t="str">
            <v>Ver Archivo</v>
          </cell>
          <cell r="AF390" t="str">
            <v>Ver Archivo</v>
          </cell>
          <cell r="AG390" t="str">
            <v>Ver Archivo</v>
          </cell>
        </row>
        <row r="391">
          <cell r="B391" t="str">
            <v>65.023.253-4</v>
          </cell>
          <cell r="C391" t="str">
            <v>Validada</v>
          </cell>
          <cell r="D391">
            <v>42870.726099537038</v>
          </cell>
          <cell r="E391">
            <v>0</v>
          </cell>
          <cell r="F391" t="str">
            <v>JUNTA VECINAL NUMERO 20 CHUSMIZA</v>
          </cell>
          <cell r="G391" t="str">
            <v>PUEBLO CHUSMIZA S/N SECTOR DOS</v>
          </cell>
          <cell r="H391" t="str">
            <v>Tamarugal</v>
          </cell>
          <cell r="I391" t="str">
            <v>Huara</v>
          </cell>
          <cell r="J391">
            <v>0</v>
          </cell>
          <cell r="K391">
            <v>97822533</v>
          </cell>
          <cell r="L391" t="str">
            <v>jvn20chusmiza@gmail.com</v>
          </cell>
          <cell r="M391">
            <v>41885</v>
          </cell>
          <cell r="N391">
            <v>42981</v>
          </cell>
          <cell r="O391">
            <v>42477</v>
          </cell>
          <cell r="P391">
            <v>0</v>
          </cell>
          <cell r="Q391">
            <v>1870499520</v>
          </cell>
          <cell r="R391" t="str">
            <v>JUNTA DE VECINOS N° 20 LOCALIDAD DE CHUSMIZA</v>
          </cell>
          <cell r="S391" t="str">
            <v>BANCO ESTADO DE CHILE</v>
          </cell>
          <cell r="T391" t="str">
            <v>CHEQUERA ELECTRONICA/ CUENTA VISTA</v>
          </cell>
          <cell r="U391">
            <v>0</v>
          </cell>
          <cell r="V391" t="str">
            <v>RUBEN JUAN MOSCOSO MAMANI</v>
          </cell>
          <cell r="W391" t="str">
            <v>10.244.035-8</v>
          </cell>
          <cell r="X391" t="str">
            <v>PUEBLO DE CHUSMIZA S/N SECTOR DOS</v>
          </cell>
          <cell r="Y391">
            <v>0</v>
          </cell>
          <cell r="Z391">
            <v>97822533</v>
          </cell>
          <cell r="AA391" t="str">
            <v>jvn20chusmiza@gmail.com</v>
          </cell>
          <cell r="AB391">
            <v>0</v>
          </cell>
          <cell r="AC391" t="str">
            <v>Ver Archivo</v>
          </cell>
          <cell r="AD391" t="str">
            <v>Ver Archivo</v>
          </cell>
          <cell r="AE391" t="str">
            <v>Ver Archivo</v>
          </cell>
          <cell r="AF391" t="str">
            <v>Ver Archivo</v>
          </cell>
          <cell r="AG391" t="str">
            <v>Ver Archivo</v>
          </cell>
        </row>
        <row r="392">
          <cell r="B392" t="str">
            <v>65.010.028-K</v>
          </cell>
          <cell r="C392" t="str">
            <v>Grabado</v>
          </cell>
          <cell r="D392">
            <v>42741.425000000003</v>
          </cell>
          <cell r="E392">
            <v>0</v>
          </cell>
          <cell r="F392" t="str">
            <v>CIRCULO CULTURAL - DEPORTIVO TIERRA DE CAMPEONES</v>
          </cell>
          <cell r="G392" t="str">
            <v>BAQUEDANO 837</v>
          </cell>
          <cell r="H392" t="str">
            <v>Iquique</v>
          </cell>
          <cell r="I392" t="str">
            <v>Iquique</v>
          </cell>
          <cell r="J392">
            <v>572260803</v>
          </cell>
          <cell r="K392">
            <v>998956720</v>
          </cell>
          <cell r="L392" t="str">
            <v>fsuarezcademartori@gmail.com</v>
          </cell>
          <cell r="M392">
            <v>41505</v>
          </cell>
          <cell r="N392">
            <v>42600</v>
          </cell>
          <cell r="O392">
            <v>39216</v>
          </cell>
          <cell r="P392">
            <v>0</v>
          </cell>
          <cell r="Q392">
            <v>1366080828</v>
          </cell>
          <cell r="R392" t="str">
            <v>CIRCULO CULTURAL-DEPORTIVO TIERRA DE CAMPEONES</v>
          </cell>
          <cell r="S392" t="str">
            <v>BANCO ESTADO DE CHILE</v>
          </cell>
          <cell r="T392" t="str">
            <v>CUENTA DE AHORROS</v>
          </cell>
          <cell r="U392">
            <v>0</v>
          </cell>
          <cell r="V392" t="str">
            <v>WALDEMAR CARVAJAL MONDACA</v>
          </cell>
          <cell r="W392" t="str">
            <v>4.358.120-1</v>
          </cell>
          <cell r="X392" t="str">
            <v>COVADONGA 737</v>
          </cell>
          <cell r="Y392">
            <v>572422820</v>
          </cell>
          <cell r="Z392">
            <v>992430902</v>
          </cell>
          <cell r="AA392" t="str">
            <v>waldemarcarvajal@gmail.com</v>
          </cell>
          <cell r="AB392">
            <v>0</v>
          </cell>
          <cell r="AC392" t="str">
            <v>Ver Archivo</v>
          </cell>
          <cell r="AD392" t="str">
            <v>Ver Archivo</v>
          </cell>
          <cell r="AE392" t="str">
            <v>Ver Archivo</v>
          </cell>
          <cell r="AF392" t="str">
            <v>Ver Archivo</v>
          </cell>
          <cell r="AG392" t="str">
            <v>Ver Archivo</v>
          </cell>
        </row>
        <row r="393">
          <cell r="B393" t="str">
            <v>65.059.931-4</v>
          </cell>
          <cell r="C393" t="str">
            <v>Validada</v>
          </cell>
          <cell r="D393">
            <v>42845.500601851854</v>
          </cell>
          <cell r="E393">
            <v>0</v>
          </cell>
          <cell r="F393" t="str">
            <v>CENTRO CULTURAL SOCIAL Y DEPORTIVO CLUB UNIÓN SENIOR</v>
          </cell>
          <cell r="G393" t="str">
            <v>LAS ZAMPOÑAS # 2205</v>
          </cell>
          <cell r="H393" t="str">
            <v>Iquique</v>
          </cell>
          <cell r="I393" t="str">
            <v>Iquique</v>
          </cell>
          <cell r="J393">
            <v>0</v>
          </cell>
          <cell r="K393">
            <v>995400085</v>
          </cell>
          <cell r="L393" t="str">
            <v>pedroantonio290671@gmail.com</v>
          </cell>
          <cell r="M393">
            <v>42502</v>
          </cell>
          <cell r="N393">
            <v>43597</v>
          </cell>
          <cell r="O393">
            <v>41033</v>
          </cell>
          <cell r="P393">
            <v>0</v>
          </cell>
          <cell r="Q393">
            <v>1366209790</v>
          </cell>
          <cell r="R393" t="str">
            <v>CENTRO CULTURAL SOCIAL Y DEPORTIVO CLUB UNIÓN SENIOR</v>
          </cell>
          <cell r="S393" t="str">
            <v>BANCO ESTADO DE CHILE</v>
          </cell>
          <cell r="T393" t="str">
            <v>CUENTA DE AHORROS</v>
          </cell>
          <cell r="U393">
            <v>0</v>
          </cell>
          <cell r="V393" t="str">
            <v>PEDRO ANTONIO SILVA RAMIREZ</v>
          </cell>
          <cell r="W393" t="str">
            <v>11.816.084-3</v>
          </cell>
          <cell r="X393" t="str">
            <v>18 DE SEPTIEMBRE 2044</v>
          </cell>
          <cell r="Y393">
            <v>0</v>
          </cell>
          <cell r="Z393">
            <v>995400085</v>
          </cell>
          <cell r="AA393" t="str">
            <v>pedroantonio290671@gmail.com</v>
          </cell>
          <cell r="AB393">
            <v>0</v>
          </cell>
          <cell r="AC393" t="str">
            <v>Ver Archivo</v>
          </cell>
          <cell r="AD393" t="str">
            <v>Ver Archivo</v>
          </cell>
          <cell r="AE393" t="str">
            <v>Ver Archivo</v>
          </cell>
          <cell r="AF393" t="str">
            <v>Ver Archivo</v>
          </cell>
          <cell r="AG393" t="str">
            <v>Ver Archivo</v>
          </cell>
        </row>
        <row r="394">
          <cell r="B394" t="str">
            <v>65.042.265-1</v>
          </cell>
          <cell r="C394" t="str">
            <v>Grabado</v>
          </cell>
          <cell r="D394">
            <v>42741.425706018519</v>
          </cell>
          <cell r="E394">
            <v>0</v>
          </cell>
          <cell r="F394" t="str">
            <v>junta de vecinos Nº 29 de adelanto villa militar Baquedano</v>
          </cell>
          <cell r="G394" t="str">
            <v>CARAMPANGUE 37, POZO ALMONTE</v>
          </cell>
          <cell r="H394" t="str">
            <v>Tamarugal</v>
          </cell>
          <cell r="I394" t="str">
            <v>Pozo Almonte</v>
          </cell>
          <cell r="J394">
            <v>0</v>
          </cell>
          <cell r="K394">
            <v>974540580</v>
          </cell>
          <cell r="L394" t="str">
            <v>bienestarpozoalmonte@gmail.com</v>
          </cell>
          <cell r="M394">
            <v>40780</v>
          </cell>
          <cell r="N394">
            <v>42972</v>
          </cell>
          <cell r="O394">
            <v>40710</v>
          </cell>
          <cell r="P394">
            <v>0</v>
          </cell>
          <cell r="Q394">
            <v>1366176434</v>
          </cell>
          <cell r="R394" t="str">
            <v>JUNTA DE VECINOS Nº 29 DE ADELANTO VILLA MILITAR BAQUEDANO</v>
          </cell>
          <cell r="S394" t="str">
            <v>BANCO ESTADO DE CHILE</v>
          </cell>
          <cell r="T394" t="str">
            <v>CUENTA DE AHORROS</v>
          </cell>
          <cell r="U394">
            <v>0</v>
          </cell>
          <cell r="V394" t="str">
            <v>CRISTIAN MANUEL ROJAS VERA</v>
          </cell>
          <cell r="W394" t="str">
            <v>12.826.925-8</v>
          </cell>
          <cell r="X394" t="str">
            <v>CALLE CARAMPANGUE Nº 37, VILLA MILITAR BAQUEDANO, POZO ALMONTE</v>
          </cell>
          <cell r="Y394">
            <v>0</v>
          </cell>
          <cell r="Z394">
            <v>974540580</v>
          </cell>
          <cell r="AA394" t="str">
            <v>whinsec@gmail.com</v>
          </cell>
          <cell r="AB394">
            <v>0</v>
          </cell>
          <cell r="AC394" t="str">
            <v>Ver Archivo</v>
          </cell>
          <cell r="AD394" t="str">
            <v>Ver Archivo</v>
          </cell>
          <cell r="AE394" t="str">
            <v>Ver Archivo</v>
          </cell>
          <cell r="AF394" t="str">
            <v>Ver Archivo</v>
          </cell>
          <cell r="AG394" t="str">
            <v>Ver Archivo</v>
          </cell>
        </row>
        <row r="395">
          <cell r="B395" t="str">
            <v>73.682.900-2</v>
          </cell>
          <cell r="C395" t="str">
            <v>Grabado</v>
          </cell>
          <cell r="D395" t="str">
            <v>0000-00-00 00:00:00</v>
          </cell>
          <cell r="E395">
            <v>0</v>
          </cell>
          <cell r="F395" t="str">
            <v>JUNTA DE VECINO 13 POBLADO ANDINO</v>
          </cell>
          <cell r="G395" t="str">
            <v>ARTESANAL 1085</v>
          </cell>
          <cell r="H395" t="str">
            <v>Tamarugal</v>
          </cell>
          <cell r="I395" t="str">
            <v>Pozo Almonte</v>
          </cell>
          <cell r="J395">
            <v>0</v>
          </cell>
          <cell r="K395">
            <v>989092013</v>
          </cell>
          <cell r="L395" t="str">
            <v>juntadevecinos13pobladoandino@gmail.com</v>
          </cell>
          <cell r="M395">
            <v>41588</v>
          </cell>
          <cell r="N395">
            <v>42684</v>
          </cell>
          <cell r="O395">
            <v>35276</v>
          </cell>
          <cell r="P395">
            <v>0</v>
          </cell>
          <cell r="Q395">
            <v>0</v>
          </cell>
          <cell r="R395">
            <v>0</v>
          </cell>
          <cell r="S395" t="str">
            <v>BANCO ESTADO DE CHILE</v>
          </cell>
          <cell r="T395" t="str">
            <v>CUENTA CORRIENTE</v>
          </cell>
          <cell r="U395">
            <v>0</v>
          </cell>
          <cell r="V395" t="str">
            <v>ELSA LAURA MAMANI CASTRO</v>
          </cell>
          <cell r="W395" t="str">
            <v>16.728.349-7</v>
          </cell>
          <cell r="X395" t="str">
            <v>GUANCA 577</v>
          </cell>
          <cell r="Y395">
            <v>0</v>
          </cell>
          <cell r="Z395">
            <v>989092013</v>
          </cell>
          <cell r="AA395" t="str">
            <v>emamani.castro@hotmail.com</v>
          </cell>
          <cell r="AB395">
            <v>0</v>
          </cell>
          <cell r="AC395" t="str">
            <v>Ver Archivo</v>
          </cell>
          <cell r="AD395" t="str">
            <v>Ver Archivo</v>
          </cell>
          <cell r="AE395">
            <v>0</v>
          </cell>
          <cell r="AF395">
            <v>0</v>
          </cell>
          <cell r="AG395">
            <v>0</v>
          </cell>
        </row>
        <row r="396">
          <cell r="B396" t="str">
            <v>65.061.236-1</v>
          </cell>
          <cell r="C396" t="str">
            <v>Grabado</v>
          </cell>
          <cell r="D396" t="str">
            <v>0000-00-00 00:00:00</v>
          </cell>
          <cell r="E396">
            <v>0</v>
          </cell>
          <cell r="F396" t="str">
            <v>CENTRO SOCIAL, CULTURAL Y DEPORTE RENACER ANDINO</v>
          </cell>
          <cell r="G396" t="str">
            <v>ARTESANAL 1085</v>
          </cell>
          <cell r="H396" t="str">
            <v>Tamarugal</v>
          </cell>
          <cell r="I396" t="str">
            <v>Pozo Almonte</v>
          </cell>
          <cell r="J396">
            <v>0</v>
          </cell>
          <cell r="K396">
            <v>989092013</v>
          </cell>
          <cell r="L396" t="str">
            <v>centrodeportivo.renacerandino@gmail.com</v>
          </cell>
          <cell r="M396">
            <v>42348</v>
          </cell>
          <cell r="N396">
            <v>43444</v>
          </cell>
          <cell r="O396">
            <v>41530</v>
          </cell>
          <cell r="P396">
            <v>0</v>
          </cell>
          <cell r="Q396">
            <v>0</v>
          </cell>
          <cell r="R396">
            <v>0</v>
          </cell>
          <cell r="S396">
            <v>0</v>
          </cell>
          <cell r="T396">
            <v>0</v>
          </cell>
          <cell r="U396">
            <v>0</v>
          </cell>
          <cell r="V396" t="str">
            <v>ELSA LAURA MAMANI CASTRO</v>
          </cell>
          <cell r="W396" t="str">
            <v>16.728.349-7</v>
          </cell>
          <cell r="X396" t="str">
            <v>GUANCA 577</v>
          </cell>
          <cell r="Y396">
            <v>0</v>
          </cell>
          <cell r="Z396">
            <v>989092013</v>
          </cell>
          <cell r="AA396" t="str">
            <v>emamani.castro@hotmail.com</v>
          </cell>
          <cell r="AB396">
            <v>0</v>
          </cell>
          <cell r="AC396" t="str">
            <v>Ver Archivo</v>
          </cell>
          <cell r="AD396" t="str">
            <v>Ver Archivo</v>
          </cell>
          <cell r="AE396">
            <v>0</v>
          </cell>
          <cell r="AF396">
            <v>0</v>
          </cell>
          <cell r="AG396">
            <v>0</v>
          </cell>
        </row>
        <row r="397">
          <cell r="B397" t="str">
            <v>65.113.417-K</v>
          </cell>
          <cell r="C397" t="str">
            <v>Grabado</v>
          </cell>
          <cell r="D397" t="str">
            <v>0000-00-00 00:00:00</v>
          </cell>
          <cell r="E397">
            <v>0</v>
          </cell>
          <cell r="F397" t="str">
            <v>Club Deportivo A7</v>
          </cell>
          <cell r="G397" t="str">
            <v>Baqueda 1200</v>
          </cell>
          <cell r="H397" t="str">
            <v>Iquique</v>
          </cell>
          <cell r="I397" t="str">
            <v>Iquique</v>
          </cell>
          <cell r="J397">
            <v>74101100</v>
          </cell>
          <cell r="K397">
            <v>74101100</v>
          </cell>
          <cell r="L397" t="str">
            <v>yorye_estrada@hotmail.es</v>
          </cell>
          <cell r="M397">
            <v>42138</v>
          </cell>
          <cell r="N397" t="str">
            <v>0000-00-00</v>
          </cell>
          <cell r="O397">
            <v>42122</v>
          </cell>
          <cell r="P397">
            <v>0</v>
          </cell>
          <cell r="Q397">
            <v>0</v>
          </cell>
          <cell r="R397">
            <v>0</v>
          </cell>
          <cell r="S397">
            <v>0</v>
          </cell>
          <cell r="T397">
            <v>0</v>
          </cell>
          <cell r="U397">
            <v>0</v>
          </cell>
          <cell r="V397">
            <v>0</v>
          </cell>
          <cell r="W397">
            <v>0</v>
          </cell>
          <cell r="X397">
            <v>0</v>
          </cell>
          <cell r="Y397">
            <v>0</v>
          </cell>
          <cell r="Z397">
            <v>0</v>
          </cell>
          <cell r="AA397">
            <v>0</v>
          </cell>
          <cell r="AB397">
            <v>0</v>
          </cell>
          <cell r="AC397">
            <v>0</v>
          </cell>
          <cell r="AD397">
            <v>0</v>
          </cell>
          <cell r="AE397">
            <v>0</v>
          </cell>
          <cell r="AF397">
            <v>0</v>
          </cell>
          <cell r="AG397">
            <v>0</v>
          </cell>
        </row>
        <row r="398">
          <cell r="B398" t="str">
            <v>65.048.295-6</v>
          </cell>
          <cell r="C398" t="str">
            <v>Validada</v>
          </cell>
          <cell r="D398">
            <v>42853.446655092594</v>
          </cell>
          <cell r="E398">
            <v>0</v>
          </cell>
          <cell r="F398" t="str">
            <v>CLUB DEPORTIVO DE MOTOCICLISMO IQUIQUE</v>
          </cell>
          <cell r="G398" t="str">
            <v>pasaje isla de pascua 3586</v>
          </cell>
          <cell r="H398" t="str">
            <v>Iquique</v>
          </cell>
          <cell r="I398" t="str">
            <v>Iquique</v>
          </cell>
          <cell r="J398">
            <v>512310815</v>
          </cell>
          <cell r="K398">
            <v>963944750</v>
          </cell>
          <cell r="L398" t="str">
            <v>presidente@motocrossiquique.cl</v>
          </cell>
          <cell r="M398">
            <v>42342</v>
          </cell>
          <cell r="N398">
            <v>43803</v>
          </cell>
          <cell r="O398">
            <v>40856</v>
          </cell>
          <cell r="P398">
            <v>0</v>
          </cell>
          <cell r="Q398">
            <v>1366185530</v>
          </cell>
          <cell r="R398" t="str">
            <v>CLUB DEPORTIVO DE MOTOCICLISMO IQUIQUE</v>
          </cell>
          <cell r="S398" t="str">
            <v>BANCO ESTADO DE CHILE</v>
          </cell>
          <cell r="T398" t="str">
            <v>CUENTA DE AHORROS</v>
          </cell>
          <cell r="U398">
            <v>0</v>
          </cell>
          <cell r="V398" t="str">
            <v>Raúl Luis Meneses Barrios</v>
          </cell>
          <cell r="W398" t="str">
            <v>11.466.295-K</v>
          </cell>
          <cell r="X398" t="str">
            <v>Pasaje Santa Aurora 2450, Iquique.</v>
          </cell>
          <cell r="Y398">
            <v>572523523</v>
          </cell>
          <cell r="Z398">
            <v>936944750</v>
          </cell>
          <cell r="AA398" t="str">
            <v>presidente@motocrossiquique.cl</v>
          </cell>
          <cell r="AB398">
            <v>0</v>
          </cell>
          <cell r="AC398" t="str">
            <v>Ver Archivo</v>
          </cell>
          <cell r="AD398" t="str">
            <v>Ver Archivo</v>
          </cell>
          <cell r="AE398" t="str">
            <v>Ver Archivo</v>
          </cell>
          <cell r="AF398" t="str">
            <v>Ver Archivo</v>
          </cell>
          <cell r="AG398" t="str">
            <v>Ver Archivo</v>
          </cell>
        </row>
        <row r="399">
          <cell r="B399" t="str">
            <v>65.937.990-2</v>
          </cell>
          <cell r="C399" t="str">
            <v>Grabado</v>
          </cell>
          <cell r="D399">
            <v>42741.425810185188</v>
          </cell>
          <cell r="E399">
            <v>0</v>
          </cell>
          <cell r="F399" t="str">
            <v>SOCIEDAD RELIGIOSA SAMBOS NUESTRA SEÑORA DEL CARMEN</v>
          </cell>
          <cell r="G399" t="str">
            <v>JUAN MARTINEZ 73</v>
          </cell>
          <cell r="H399" t="str">
            <v>Iquique</v>
          </cell>
          <cell r="I399" t="str">
            <v>Iquique</v>
          </cell>
          <cell r="J399">
            <v>572451694</v>
          </cell>
          <cell r="K399">
            <v>985214802</v>
          </cell>
          <cell r="L399" t="str">
            <v>secretario.sambosdelcarmen@gmail.com</v>
          </cell>
          <cell r="M399">
            <v>41917</v>
          </cell>
          <cell r="N399">
            <v>43013</v>
          </cell>
          <cell r="O399">
            <v>37504</v>
          </cell>
          <cell r="P399">
            <v>0</v>
          </cell>
          <cell r="Q399">
            <v>1260385573</v>
          </cell>
          <cell r="R399" t="str">
            <v>SOCIEDAD RELIGIOSA SAMBOS DE NUESTRA SEÑORA DEL CARMEN</v>
          </cell>
          <cell r="S399" t="str">
            <v>BANCO ESTADO DE CHILE</v>
          </cell>
          <cell r="T399" t="str">
            <v>CUENTA DE AHORROS</v>
          </cell>
          <cell r="U399">
            <v>0</v>
          </cell>
          <cell r="V399" t="str">
            <v>GRACIELA DEL CARMEN SORICH ROJAS</v>
          </cell>
          <cell r="W399" t="str">
            <v>7.210.963-5</v>
          </cell>
          <cell r="X399" t="str">
            <v>Pasaje Nebraska 3038</v>
          </cell>
          <cell r="Y399">
            <v>572451694</v>
          </cell>
          <cell r="Z399">
            <v>985214802</v>
          </cell>
          <cell r="AA399" t="str">
            <v>gracielasorichrojas@gmail.com</v>
          </cell>
          <cell r="AB399">
            <v>0</v>
          </cell>
          <cell r="AC399" t="str">
            <v>Ver Archivo</v>
          </cell>
          <cell r="AD399" t="str">
            <v>Ver Archivo</v>
          </cell>
          <cell r="AE399" t="str">
            <v>Ver Archivo</v>
          </cell>
          <cell r="AF399" t="str">
            <v>Ver Archivo</v>
          </cell>
          <cell r="AG399" t="str">
            <v>Ver Archivo</v>
          </cell>
        </row>
        <row r="400">
          <cell r="B400" t="str">
            <v>65.186.300-7</v>
          </cell>
          <cell r="C400" t="str">
            <v>Grabado</v>
          </cell>
          <cell r="D400">
            <v>42849.463761574072</v>
          </cell>
          <cell r="E400">
            <v>0</v>
          </cell>
          <cell r="F400" t="str">
            <v>Comunidad Indígena Aymara Linda Flor de Huaviña</v>
          </cell>
          <cell r="G400" t="str">
            <v>Huaviña</v>
          </cell>
          <cell r="H400" t="str">
            <v>Tamarugal</v>
          </cell>
          <cell r="I400" t="str">
            <v>Huara</v>
          </cell>
          <cell r="J400">
            <v>0</v>
          </cell>
          <cell r="K400">
            <v>982483556</v>
          </cell>
          <cell r="L400" t="str">
            <v>comunidadindigenahuavina@gmail.com</v>
          </cell>
          <cell r="M400">
            <v>37399</v>
          </cell>
          <cell r="N400">
            <v>42526</v>
          </cell>
          <cell r="O400">
            <v>37399</v>
          </cell>
          <cell r="P400">
            <v>0</v>
          </cell>
          <cell r="Q400">
            <v>1</v>
          </cell>
          <cell r="R400" t="str">
            <v>comunidad indigena aymara linda flor de huaviña</v>
          </cell>
          <cell r="S400" t="str">
            <v>BANCO ESTADO DE CHILE</v>
          </cell>
          <cell r="T400" t="str">
            <v>CUENTA DE AHORROS</v>
          </cell>
          <cell r="U400">
            <v>0</v>
          </cell>
          <cell r="V400" t="str">
            <v>Angelica Marisa Alvarez Trujillo</v>
          </cell>
          <cell r="W400" t="str">
            <v>9.248.322-7</v>
          </cell>
          <cell r="X400" t="str">
            <v>huaviña</v>
          </cell>
          <cell r="Y400">
            <v>0</v>
          </cell>
          <cell r="Z400">
            <v>982737482</v>
          </cell>
          <cell r="AA400" t="str">
            <v>angelica.alvarez,trujillo@gmail.com</v>
          </cell>
          <cell r="AB400">
            <v>0</v>
          </cell>
          <cell r="AC400" t="str">
            <v>Ver Archivo</v>
          </cell>
          <cell r="AD400" t="str">
            <v>Ver Archivo</v>
          </cell>
          <cell r="AE400" t="str">
            <v>Ver Archivo</v>
          </cell>
          <cell r="AF400" t="str">
            <v>Ver Archivo</v>
          </cell>
          <cell r="AG400" t="str">
            <v>Ver Archivo</v>
          </cell>
        </row>
        <row r="401">
          <cell r="B401" t="str">
            <v>75.116.100-K</v>
          </cell>
          <cell r="C401" t="str">
            <v>Grabado</v>
          </cell>
          <cell r="D401">
            <v>42741.425405092596</v>
          </cell>
          <cell r="E401">
            <v>0</v>
          </cell>
          <cell r="F401" t="str">
            <v>AGRUPACION CULTURAL TARAPACA</v>
          </cell>
          <cell r="G401" t="str">
            <v>ZEGERS 1882-C</v>
          </cell>
          <cell r="H401" t="str">
            <v>Iquique</v>
          </cell>
          <cell r="I401" t="str">
            <v>Iquique</v>
          </cell>
          <cell r="J401">
            <v>0</v>
          </cell>
          <cell r="K401">
            <v>990010781</v>
          </cell>
          <cell r="L401" t="str">
            <v>agrupacionculturaltarapacaiqq@gmail.com</v>
          </cell>
          <cell r="M401">
            <v>42293</v>
          </cell>
          <cell r="N401">
            <v>43389</v>
          </cell>
          <cell r="O401">
            <v>35618</v>
          </cell>
          <cell r="P401">
            <v>0</v>
          </cell>
          <cell r="Q401">
            <v>1366013659</v>
          </cell>
          <cell r="R401" t="str">
            <v>AGRUPACION CULTURAL TARAPACA</v>
          </cell>
          <cell r="S401" t="str">
            <v>BANCO ESTADO DE CHILE</v>
          </cell>
          <cell r="T401" t="str">
            <v>CUENTA CORRIENTE</v>
          </cell>
          <cell r="U401">
            <v>0</v>
          </cell>
          <cell r="V401" t="str">
            <v>BLANCA ODETTE LOPEZ HORMAZABAL</v>
          </cell>
          <cell r="W401" t="str">
            <v>9.266.819-K</v>
          </cell>
          <cell r="X401" t="str">
            <v>ZEGERS 1882-C</v>
          </cell>
          <cell r="Y401">
            <v>0</v>
          </cell>
          <cell r="Z401">
            <v>990010781</v>
          </cell>
          <cell r="AA401" t="str">
            <v>odettelo@hotmail.com</v>
          </cell>
          <cell r="AB401">
            <v>0</v>
          </cell>
          <cell r="AC401" t="str">
            <v>Ver Archivo</v>
          </cell>
          <cell r="AD401" t="str">
            <v>Ver Archivo</v>
          </cell>
          <cell r="AE401" t="str">
            <v>Ver Archivo</v>
          </cell>
          <cell r="AF401" t="str">
            <v>Ver Archivo</v>
          </cell>
          <cell r="AG401" t="str">
            <v>Ver Archivo</v>
          </cell>
        </row>
        <row r="402">
          <cell r="B402" t="str">
            <v>75.878.900-4</v>
          </cell>
          <cell r="C402" t="str">
            <v>Grabado</v>
          </cell>
          <cell r="D402">
            <v>42821.419814814813</v>
          </cell>
          <cell r="E402">
            <v>0</v>
          </cell>
          <cell r="F402" t="str">
            <v>centro social, cultural y circense tierra de campeones</v>
          </cell>
          <cell r="G402" t="str">
            <v>LOS ANDES No. 2100 POB. JORGE INOSTROZA</v>
          </cell>
          <cell r="H402" t="str">
            <v>Iquique</v>
          </cell>
          <cell r="I402" t="str">
            <v>Iquique</v>
          </cell>
          <cell r="J402">
            <v>0</v>
          </cell>
          <cell r="K402">
            <v>66055457</v>
          </cell>
          <cell r="L402" t="str">
            <v>daisymagdalena@hotmail.cl</v>
          </cell>
          <cell r="M402">
            <v>42261</v>
          </cell>
          <cell r="N402">
            <v>43357</v>
          </cell>
          <cell r="O402">
            <v>36685</v>
          </cell>
          <cell r="P402">
            <v>0</v>
          </cell>
          <cell r="Q402">
            <v>1365387009</v>
          </cell>
          <cell r="R402" t="str">
            <v>DAISY MAGDALENA RIVEROS AYALA</v>
          </cell>
          <cell r="S402" t="str">
            <v>BANCO ESTADO DE CHILE</v>
          </cell>
          <cell r="T402" t="str">
            <v>CHEQUERA ELECTRONICA/ CUENTA VISTA</v>
          </cell>
          <cell r="U402">
            <v>0</v>
          </cell>
          <cell r="V402" t="str">
            <v>DAISY MAGDALENA RIVEROS AYALA</v>
          </cell>
          <cell r="W402" t="str">
            <v>9.300.219-9</v>
          </cell>
          <cell r="X402" t="str">
            <v>ANTARTICA 2217</v>
          </cell>
          <cell r="Y402">
            <v>0</v>
          </cell>
          <cell r="Z402">
            <v>66055457</v>
          </cell>
          <cell r="AA402" t="str">
            <v>daisymagdalena@hotmail.cl</v>
          </cell>
          <cell r="AB402">
            <v>0</v>
          </cell>
          <cell r="AC402" t="str">
            <v>Ver Archivo</v>
          </cell>
          <cell r="AD402" t="str">
            <v>Ver Archivo</v>
          </cell>
          <cell r="AE402" t="str">
            <v>Ver Archivo</v>
          </cell>
          <cell r="AF402" t="str">
            <v>Ver Archivo</v>
          </cell>
          <cell r="AG402" t="str">
            <v>Ver Archivo</v>
          </cell>
        </row>
        <row r="403">
          <cell r="B403" t="str">
            <v>75.010.900-4</v>
          </cell>
          <cell r="C403" t="str">
            <v>Grabado</v>
          </cell>
          <cell r="D403">
            <v>42482.506284722222</v>
          </cell>
          <cell r="E403">
            <v>0</v>
          </cell>
          <cell r="F403" t="str">
            <v>Federación Regional de Funcionarios Municipales I Región Tarapacá</v>
          </cell>
          <cell r="G403" t="str">
            <v>Balmaceda N° 276</v>
          </cell>
          <cell r="H403" t="str">
            <v>Tamarugal</v>
          </cell>
          <cell r="I403" t="str">
            <v>Pozo Almonte</v>
          </cell>
          <cell r="J403">
            <v>0</v>
          </cell>
          <cell r="K403">
            <v>958734933</v>
          </cell>
          <cell r="L403" t="str">
            <v>federacion1raregiontarapaca@gmail.com</v>
          </cell>
          <cell r="M403">
            <v>42468</v>
          </cell>
          <cell r="N403">
            <v>43198</v>
          </cell>
          <cell r="O403">
            <v>37847</v>
          </cell>
          <cell r="P403">
            <v>0</v>
          </cell>
          <cell r="Q403">
            <v>10202544</v>
          </cell>
          <cell r="R403" t="str">
            <v>Marina Castro Carlo</v>
          </cell>
          <cell r="S403" t="str">
            <v>BANCO ESTADO DE CHILE</v>
          </cell>
          <cell r="T403" t="str">
            <v>CHEQUERA ELECTRONICA/ CUENTA VISTA</v>
          </cell>
          <cell r="U403">
            <v>0</v>
          </cell>
          <cell r="V403" t="str">
            <v>Marina Castro Carlo</v>
          </cell>
          <cell r="W403" t="str">
            <v>10.202.544-k</v>
          </cell>
          <cell r="X403" t="str">
            <v>Balmaceda N° 276</v>
          </cell>
          <cell r="Y403">
            <v>0</v>
          </cell>
          <cell r="Z403">
            <v>958734933</v>
          </cell>
          <cell r="AA403" t="str">
            <v>marina.castro.c@gmail.com</v>
          </cell>
          <cell r="AB403">
            <v>0</v>
          </cell>
          <cell r="AC403" t="str">
            <v>Ver Archivo</v>
          </cell>
          <cell r="AD403" t="str">
            <v>Ver Archivo</v>
          </cell>
          <cell r="AE403" t="str">
            <v>Ver Archivo</v>
          </cell>
          <cell r="AF403">
            <v>0</v>
          </cell>
          <cell r="AG403">
            <v>0</v>
          </cell>
        </row>
        <row r="404">
          <cell r="B404" t="str">
            <v>65.051.160-3</v>
          </cell>
          <cell r="C404" t="str">
            <v>Grabado</v>
          </cell>
          <cell r="D404">
            <v>42741.424895833334</v>
          </cell>
          <cell r="E404">
            <v>0</v>
          </cell>
          <cell r="F404" t="str">
            <v>JUNTA VECINAL DUNAS II NUEVO RENACER</v>
          </cell>
          <cell r="G404" t="str">
            <v>AVDA LA TIRANA 3104</v>
          </cell>
          <cell r="H404" t="str">
            <v>Iquique</v>
          </cell>
          <cell r="I404" t="str">
            <v>Iquique</v>
          </cell>
          <cell r="J404">
            <v>0</v>
          </cell>
          <cell r="K404">
            <v>984066958</v>
          </cell>
          <cell r="L404" t="str">
            <v>j.v.dunas2@gmail.com</v>
          </cell>
          <cell r="M404">
            <v>41951</v>
          </cell>
          <cell r="N404">
            <v>43047</v>
          </cell>
          <cell r="O404">
            <v>33042</v>
          </cell>
          <cell r="P404">
            <v>0</v>
          </cell>
          <cell r="Q404">
            <v>136430013</v>
          </cell>
          <cell r="R404" t="str">
            <v>JUNTA DE VECINOS LAS DUNAS II NUEVO RENACER</v>
          </cell>
          <cell r="S404" t="str">
            <v>BANCO ESTADO DE CHILE</v>
          </cell>
          <cell r="T404" t="str">
            <v>CUENTA DE AHORROS</v>
          </cell>
          <cell r="U404">
            <v>0</v>
          </cell>
          <cell r="V404" t="str">
            <v>ISABEL MARGARITA CALVO GUTIÉRREZ</v>
          </cell>
          <cell r="W404" t="str">
            <v>10.993.845-9</v>
          </cell>
          <cell r="X404" t="str">
            <v>LOS LLAMEROS Nº3086</v>
          </cell>
          <cell r="Y404">
            <v>0</v>
          </cell>
          <cell r="Z404">
            <v>984066958</v>
          </cell>
          <cell r="AA404" t="str">
            <v>calvoisabel@hotmail.es</v>
          </cell>
          <cell r="AB404">
            <v>0</v>
          </cell>
          <cell r="AC404" t="str">
            <v>Ver Archivo</v>
          </cell>
          <cell r="AD404" t="str">
            <v>Ver Archivo</v>
          </cell>
          <cell r="AE404" t="str">
            <v>Ver Archivo</v>
          </cell>
          <cell r="AF404" t="str">
            <v>Ver Archivo</v>
          </cell>
          <cell r="AG404" t="str">
            <v>Ver Archivo</v>
          </cell>
        </row>
        <row r="405">
          <cell r="B405" t="str">
            <v>72.820.300-5</v>
          </cell>
          <cell r="C405" t="str">
            <v>Grabado</v>
          </cell>
          <cell r="D405">
            <v>42480.488541666666</v>
          </cell>
          <cell r="E405">
            <v>0</v>
          </cell>
          <cell r="F405" t="str">
            <v>aosicación indigena suma yapu</v>
          </cell>
          <cell r="G405" t="str">
            <v>libertas 344</v>
          </cell>
          <cell r="H405" t="str">
            <v>Tamarugal</v>
          </cell>
          <cell r="I405" t="str">
            <v>Pica</v>
          </cell>
          <cell r="J405">
            <v>54061621</v>
          </cell>
          <cell r="K405">
            <v>54061621</v>
          </cell>
          <cell r="L405" t="str">
            <v>eve.valdivia.e@gmail.com</v>
          </cell>
          <cell r="M405">
            <v>42281</v>
          </cell>
          <cell r="N405">
            <v>43377</v>
          </cell>
          <cell r="O405">
            <v>34784</v>
          </cell>
          <cell r="P405">
            <v>0</v>
          </cell>
          <cell r="Q405">
            <v>145684307</v>
          </cell>
          <cell r="R405" t="str">
            <v>asociación indigena suma yapu</v>
          </cell>
          <cell r="S405" t="str">
            <v>BANCO ESTADO DE CHILE</v>
          </cell>
          <cell r="T405" t="str">
            <v>CHEQUERA ELECTRONICA/ CUENTA VISTA</v>
          </cell>
          <cell r="U405">
            <v>0</v>
          </cell>
          <cell r="V405" t="str">
            <v>nelly mamani</v>
          </cell>
          <cell r="W405" t="str">
            <v>7.569.351-6</v>
          </cell>
          <cell r="X405" t="str">
            <v>libertad 344</v>
          </cell>
          <cell r="Y405">
            <v>54061621</v>
          </cell>
          <cell r="Z405">
            <v>54061621</v>
          </cell>
          <cell r="AA405" t="str">
            <v>eve.valdivia.e@gmail.com</v>
          </cell>
          <cell r="AB405">
            <v>0</v>
          </cell>
          <cell r="AC405" t="str">
            <v>Ver Archivo</v>
          </cell>
          <cell r="AD405" t="str">
            <v>Ver Archivo</v>
          </cell>
          <cell r="AE405" t="str">
            <v>Ver Archivo</v>
          </cell>
          <cell r="AF405" t="str">
            <v>Ver Archivo</v>
          </cell>
          <cell r="AG405" t="str">
            <v>Ver Archivo</v>
          </cell>
        </row>
        <row r="406">
          <cell r="B406" t="str">
            <v>65.026.396-0</v>
          </cell>
          <cell r="C406" t="str">
            <v>Grabado</v>
          </cell>
          <cell r="D406" t="str">
            <v>0000-00-00 00:00:00</v>
          </cell>
          <cell r="E406">
            <v>0</v>
          </cell>
          <cell r="F406" t="str">
            <v>CLUB DEPORTIVO RAMON ESTAY</v>
          </cell>
          <cell r="G406" t="str">
            <v>AVENIDA HEROES DE LA CONCEPCION S/N CON CESPEDES Y GONZALEZ</v>
          </cell>
          <cell r="H406" t="str">
            <v>Iquique</v>
          </cell>
          <cell r="I406" t="str">
            <v>Iquique</v>
          </cell>
          <cell r="J406">
            <v>992574765</v>
          </cell>
          <cell r="K406">
            <v>998746517</v>
          </cell>
          <cell r="L406" t="str">
            <v>cdramonestayiquique@gmail.com</v>
          </cell>
          <cell r="M406">
            <v>41089</v>
          </cell>
          <cell r="N406">
            <v>42551</v>
          </cell>
          <cell r="O406">
            <v>36343</v>
          </cell>
          <cell r="P406">
            <v>0</v>
          </cell>
          <cell r="Q406">
            <v>1366110972</v>
          </cell>
          <cell r="R406" t="str">
            <v>CLUB DEPORTIVO RAMON ESTAY</v>
          </cell>
          <cell r="S406" t="str">
            <v>BANCO ESTADO DE CHILE</v>
          </cell>
          <cell r="T406" t="str">
            <v>CHEQUERA ELECTRONICA/ CUENTA VISTA</v>
          </cell>
          <cell r="U406">
            <v>0</v>
          </cell>
          <cell r="V406" t="str">
            <v>DAVID HUMBERTO VERDEJO JORQUERA</v>
          </cell>
          <cell r="W406" t="str">
            <v>9.117.125-2</v>
          </cell>
          <cell r="X406" t="str">
            <v>PADRE HURTADO 2156</v>
          </cell>
          <cell r="Y406">
            <v>92574765</v>
          </cell>
          <cell r="Z406">
            <v>998746517</v>
          </cell>
          <cell r="AA406" t="str">
            <v>transverdejo@entelchile.net</v>
          </cell>
          <cell r="AB406">
            <v>0</v>
          </cell>
          <cell r="AC406" t="str">
            <v>Ver Archivo</v>
          </cell>
          <cell r="AD406" t="str">
            <v>Ver Archivo</v>
          </cell>
          <cell r="AE406" t="str">
            <v>Ver Archivo</v>
          </cell>
          <cell r="AF406">
            <v>0</v>
          </cell>
          <cell r="AG406">
            <v>0</v>
          </cell>
        </row>
        <row r="407">
          <cell r="B407" t="str">
            <v>65.087.071-9</v>
          </cell>
          <cell r="C407" t="str">
            <v>Validada</v>
          </cell>
          <cell r="D407">
            <v>42853.692199074074</v>
          </cell>
          <cell r="E407">
            <v>0</v>
          </cell>
          <cell r="F407" t="str">
            <v>Club de Rally Norte Grande</v>
          </cell>
          <cell r="G407" t="str">
            <v>Pasaje Tres N° 2232</v>
          </cell>
          <cell r="H407" t="str">
            <v>Iquique</v>
          </cell>
          <cell r="I407" t="str">
            <v>Iquique</v>
          </cell>
          <cell r="J407">
            <v>964528024</v>
          </cell>
          <cell r="K407">
            <v>964528024</v>
          </cell>
          <cell r="L407" t="str">
            <v>clubderallynortegrande@gmail.com</v>
          </cell>
          <cell r="M407">
            <v>41738</v>
          </cell>
          <cell r="N407">
            <v>43207</v>
          </cell>
          <cell r="O407">
            <v>41015</v>
          </cell>
          <cell r="P407">
            <v>0</v>
          </cell>
          <cell r="Q407">
            <v>1309107850</v>
          </cell>
          <cell r="R407" t="str">
            <v>Club de Rally Norte Grande</v>
          </cell>
          <cell r="S407" t="str">
            <v>BANCO ESTADO DE CHILE</v>
          </cell>
          <cell r="T407" t="str">
            <v>CHEQUERA ELECTRONICA/ CUENTA VISTA</v>
          </cell>
          <cell r="U407">
            <v>0</v>
          </cell>
          <cell r="V407" t="str">
            <v>Juvana Poulsen Kovacevic</v>
          </cell>
          <cell r="W407" t="str">
            <v>10.978.017-0</v>
          </cell>
          <cell r="X407" t="str">
            <v>Pasaje Tres 2232</v>
          </cell>
          <cell r="Y407">
            <v>984281235</v>
          </cell>
          <cell r="Z407">
            <v>984281235</v>
          </cell>
          <cell r="AA407" t="str">
            <v>clubderallynortegrande@gmail.com</v>
          </cell>
          <cell r="AB407">
            <v>0</v>
          </cell>
          <cell r="AC407" t="str">
            <v>Ver Archivo</v>
          </cell>
          <cell r="AD407" t="str">
            <v>Ver Archivo</v>
          </cell>
          <cell r="AE407" t="str">
            <v>Ver Archivo</v>
          </cell>
          <cell r="AF407">
            <v>0</v>
          </cell>
          <cell r="AG407">
            <v>0</v>
          </cell>
        </row>
        <row r="408">
          <cell r="B408" t="str">
            <v>75.992.220-4</v>
          </cell>
          <cell r="C408" t="str">
            <v>Grabado</v>
          </cell>
          <cell r="D408">
            <v>42741.425254629627</v>
          </cell>
          <cell r="E408">
            <v>0</v>
          </cell>
          <cell r="F408" t="str">
            <v>CLUS SOCIAL Y DEPORTIVO NORTE ANDINO</v>
          </cell>
          <cell r="G408" t="str">
            <v>ESPERANZA 180</v>
          </cell>
          <cell r="H408" t="str">
            <v>Tamarugal</v>
          </cell>
          <cell r="I408" t="str">
            <v>Pozo Almonte</v>
          </cell>
          <cell r="J408">
            <v>2751363</v>
          </cell>
          <cell r="K408">
            <v>81603200</v>
          </cell>
          <cell r="L408" t="str">
            <v>norteandino@hotmail.es</v>
          </cell>
          <cell r="M408">
            <v>41847</v>
          </cell>
          <cell r="N408">
            <v>42943</v>
          </cell>
          <cell r="O408">
            <v>33786</v>
          </cell>
          <cell r="P408">
            <v>0</v>
          </cell>
          <cell r="Q408">
            <v>306001151</v>
          </cell>
          <cell r="R408" t="str">
            <v>CLUB SOCIAL Y DEPORTIVO NORTE ANDINO</v>
          </cell>
          <cell r="S408" t="str">
            <v>BANCO ESTADO DE CHILE</v>
          </cell>
          <cell r="T408" t="str">
            <v>CUENTA CORRIENTE</v>
          </cell>
          <cell r="U408">
            <v>0</v>
          </cell>
          <cell r="V408" t="str">
            <v>JUAN LORENZO GUEVARA ACEVEDO</v>
          </cell>
          <cell r="W408" t="str">
            <v>8.998.873-K</v>
          </cell>
          <cell r="X408" t="str">
            <v>ESPERANZA N°180</v>
          </cell>
          <cell r="Y408">
            <v>2751363</v>
          </cell>
          <cell r="Z408">
            <v>981603200</v>
          </cell>
          <cell r="AA408" t="str">
            <v>www.jguevara@scmcosayach.cl</v>
          </cell>
          <cell r="AB408">
            <v>0</v>
          </cell>
          <cell r="AC408" t="str">
            <v>Ver Archivo</v>
          </cell>
          <cell r="AD408" t="str">
            <v>Ver Archivo</v>
          </cell>
          <cell r="AE408" t="str">
            <v>Ver Archivo</v>
          </cell>
          <cell r="AF408" t="str">
            <v>Ver Archivo</v>
          </cell>
          <cell r="AG408" t="str">
            <v>Ver Archivo</v>
          </cell>
        </row>
        <row r="409">
          <cell r="B409" t="str">
            <v>65.009.868-4</v>
          </cell>
          <cell r="C409" t="str">
            <v>Grabado</v>
          </cell>
          <cell r="D409">
            <v>42741.425879629627</v>
          </cell>
          <cell r="E409">
            <v>0</v>
          </cell>
          <cell r="F409" t="str">
            <v>CLUB DEPORTIVO AERONAUTICO IQUIQUE</v>
          </cell>
          <cell r="G409" t="str">
            <v>HECTOR DAVILA 2462</v>
          </cell>
          <cell r="H409" t="str">
            <v>Iquique</v>
          </cell>
          <cell r="I409" t="str">
            <v>Iquique</v>
          </cell>
          <cell r="J409">
            <v>2210573</v>
          </cell>
          <cell r="K409">
            <v>95462473</v>
          </cell>
          <cell r="L409" t="str">
            <v>Deportivoiqq@gmail.com</v>
          </cell>
          <cell r="M409">
            <v>39756</v>
          </cell>
          <cell r="N409">
            <v>42861</v>
          </cell>
          <cell r="O409">
            <v>39723</v>
          </cell>
          <cell r="P409">
            <v>0</v>
          </cell>
          <cell r="Q409">
            <v>21527048</v>
          </cell>
          <cell r="R409" t="str">
            <v>CHIRISTIAN GONZALEZ</v>
          </cell>
          <cell r="S409" t="str">
            <v>CORPBANCA</v>
          </cell>
          <cell r="T409" t="str">
            <v>CUENTA CORRIENTE</v>
          </cell>
          <cell r="U409">
            <v>0</v>
          </cell>
          <cell r="V409" t="str">
            <v>CHRISTIAN GONZALEZ ARAVENA</v>
          </cell>
          <cell r="W409" t="str">
            <v>14.255.187-K</v>
          </cell>
          <cell r="X409" t="str">
            <v>Los pensamientos 2172</v>
          </cell>
          <cell r="Y409">
            <v>0</v>
          </cell>
          <cell r="Z409">
            <v>64695188</v>
          </cell>
          <cell r="AA409" t="str">
            <v>crgonzalez@dgac.gob.cl</v>
          </cell>
          <cell r="AB409">
            <v>0</v>
          </cell>
          <cell r="AC409" t="str">
            <v>Ver Archivo</v>
          </cell>
          <cell r="AD409" t="str">
            <v>Ver Archivo</v>
          </cell>
          <cell r="AE409" t="str">
            <v>Ver Archivo</v>
          </cell>
          <cell r="AF409" t="str">
            <v>Ver Archivo</v>
          </cell>
          <cell r="AG409" t="str">
            <v>Ver Archivo</v>
          </cell>
        </row>
        <row r="410">
          <cell r="B410" t="str">
            <v>53.302.725-3</v>
          </cell>
          <cell r="C410" t="str">
            <v>Validada</v>
          </cell>
          <cell r="D410">
            <v>42845.376180555555</v>
          </cell>
          <cell r="E410">
            <v>0</v>
          </cell>
          <cell r="F410" t="str">
            <v>CLUB DEPORTIVO ATLETICO TAMARUGO</v>
          </cell>
          <cell r="G410" t="str">
            <v>CALLE 2 N° 3329 RAUL RETTIG</v>
          </cell>
          <cell r="H410" t="str">
            <v>Iquique</v>
          </cell>
          <cell r="I410" t="str">
            <v>Alto Hospicio</v>
          </cell>
          <cell r="J410">
            <v>572491747</v>
          </cell>
          <cell r="K410">
            <v>981694599</v>
          </cell>
          <cell r="L410" t="str">
            <v>ATLETICO_TAMARUGO@HOTMAIL.COM</v>
          </cell>
          <cell r="M410">
            <v>41970</v>
          </cell>
          <cell r="N410">
            <v>42701</v>
          </cell>
          <cell r="O410">
            <v>38824</v>
          </cell>
          <cell r="P410">
            <v>0</v>
          </cell>
          <cell r="Q410">
            <v>1365886470</v>
          </cell>
          <cell r="R410" t="str">
            <v>ISRAEL TOMAS TORREJON CHAVEZ</v>
          </cell>
          <cell r="S410" t="str">
            <v>BANCO ESTADO DE CHILE</v>
          </cell>
          <cell r="T410" t="str">
            <v>CUENTA CORRIENTE</v>
          </cell>
          <cell r="U410">
            <v>0</v>
          </cell>
          <cell r="V410" t="str">
            <v>ISRAEL TOMAS TORREJON CHAVEZ</v>
          </cell>
          <cell r="W410" t="str">
            <v>18.262.190-2</v>
          </cell>
          <cell r="X410" t="str">
            <v>CALLE 2 N° 3329 RAUL RETTIG</v>
          </cell>
          <cell r="Y410">
            <v>572491747</v>
          </cell>
          <cell r="Z410">
            <v>981694599</v>
          </cell>
          <cell r="AA410" t="str">
            <v>ATLETICO_TAMARUGO@HOTMAIL.COM</v>
          </cell>
          <cell r="AB410">
            <v>0</v>
          </cell>
          <cell r="AC410" t="str">
            <v>Ver Archivo</v>
          </cell>
          <cell r="AD410" t="str">
            <v>Ver Archivo</v>
          </cell>
          <cell r="AE410" t="str">
            <v>Ver Archivo</v>
          </cell>
          <cell r="AF410">
            <v>0</v>
          </cell>
          <cell r="AG410">
            <v>0</v>
          </cell>
        </row>
        <row r="411">
          <cell r="B411" t="str">
            <v>65.035.467-2</v>
          </cell>
          <cell r="C411" t="str">
            <v>Grabado</v>
          </cell>
          <cell r="D411" t="str">
            <v>0000-00-00 00:00:00</v>
          </cell>
          <cell r="E411">
            <v>0</v>
          </cell>
          <cell r="F411" t="str">
            <v>Centro Cultural y Social Ecológico Caleta Chanavayita</v>
          </cell>
          <cell r="G411" t="str">
            <v>Serrano N°134 Iquique</v>
          </cell>
          <cell r="H411" t="str">
            <v>Iquique</v>
          </cell>
          <cell r="I411" t="str">
            <v>Iquique</v>
          </cell>
          <cell r="J411">
            <v>0</v>
          </cell>
          <cell r="K411">
            <v>989507992</v>
          </cell>
          <cell r="L411" t="str">
            <v>eco.chanavayita@gmailcom</v>
          </cell>
          <cell r="M411">
            <v>41791</v>
          </cell>
          <cell r="N411">
            <v>42887</v>
          </cell>
          <cell r="O411">
            <v>40553</v>
          </cell>
          <cell r="P411">
            <v>0</v>
          </cell>
          <cell r="Q411">
            <v>1460203836</v>
          </cell>
          <cell r="R411" t="str">
            <v>Centro Cultural y Social Caleta Chanavayita</v>
          </cell>
          <cell r="S411" t="str">
            <v>BANCO ESTADO DE CHILE</v>
          </cell>
          <cell r="T411" t="str">
            <v>CUENTA DE AHORROS</v>
          </cell>
          <cell r="U411">
            <v>0</v>
          </cell>
          <cell r="V411">
            <v>0</v>
          </cell>
          <cell r="W411">
            <v>0</v>
          </cell>
          <cell r="X411" t="str">
            <v>Avenida San Antonio sitio 15 Chanavayita</v>
          </cell>
          <cell r="Y411">
            <v>0</v>
          </cell>
          <cell r="Z411">
            <v>989507992</v>
          </cell>
          <cell r="AA411" t="str">
            <v>eco.chanavayita@gmail.com</v>
          </cell>
          <cell r="AB411">
            <v>0</v>
          </cell>
          <cell r="AC411" t="str">
            <v>Ver Archivo</v>
          </cell>
          <cell r="AD411" t="str">
            <v>Ver Archivo</v>
          </cell>
          <cell r="AE411" t="str">
            <v>Ver Archivo</v>
          </cell>
          <cell r="AF411" t="str">
            <v>Ver Archivo</v>
          </cell>
          <cell r="AG411" t="str">
            <v>Ver Archivo</v>
          </cell>
        </row>
        <row r="412">
          <cell r="B412" t="str">
            <v>65.608.960-1</v>
          </cell>
          <cell r="C412" t="str">
            <v>Grabado</v>
          </cell>
          <cell r="D412">
            <v>42741.425949074073</v>
          </cell>
          <cell r="E412">
            <v>0</v>
          </cell>
          <cell r="F412" t="str">
            <v>CLUB DEPORTIVO JENNIFFER MORENO</v>
          </cell>
          <cell r="G412" t="str">
            <v>LOS ALGARROBOS 2966</v>
          </cell>
          <cell r="H412" t="str">
            <v>Iquique</v>
          </cell>
          <cell r="I412" t="str">
            <v>Iquique</v>
          </cell>
          <cell r="J412">
            <v>0</v>
          </cell>
          <cell r="K412">
            <v>975410101</v>
          </cell>
          <cell r="L412" t="str">
            <v>clubdeportivojmoreno@gmail.com</v>
          </cell>
          <cell r="M412">
            <v>41993</v>
          </cell>
          <cell r="N412">
            <v>42724</v>
          </cell>
          <cell r="O412">
            <v>38546</v>
          </cell>
          <cell r="P412">
            <v>0</v>
          </cell>
          <cell r="Q412">
            <v>1460136772</v>
          </cell>
          <cell r="R412" t="str">
            <v>CLUB DEPORTIVO JENNIFFER MORENO</v>
          </cell>
          <cell r="S412" t="str">
            <v>BANCO ESTADO DE CHILE</v>
          </cell>
          <cell r="T412" t="str">
            <v>CUENTA DE AHORROS</v>
          </cell>
          <cell r="U412">
            <v>0</v>
          </cell>
          <cell r="V412" t="str">
            <v>CARLA DEL PILAR MUÑOZ SANHUEZA</v>
          </cell>
          <cell r="W412" t="str">
            <v>12.305.003-7</v>
          </cell>
          <cell r="X412" t="str">
            <v>FILOMENA VALENZUELA 712, DEPTO 82, EDIFICIO CAVANCHA</v>
          </cell>
          <cell r="Y412">
            <v>0</v>
          </cell>
          <cell r="Z412">
            <v>982293278</v>
          </cell>
          <cell r="AA412" t="str">
            <v>camuza12@gmail.com</v>
          </cell>
          <cell r="AB412">
            <v>0</v>
          </cell>
          <cell r="AC412" t="str">
            <v>Ver Archivo</v>
          </cell>
          <cell r="AD412" t="str">
            <v>Ver Archivo</v>
          </cell>
          <cell r="AE412" t="str">
            <v>Ver Archivo</v>
          </cell>
          <cell r="AF412" t="str">
            <v>Ver Archivo</v>
          </cell>
          <cell r="AG412" t="str">
            <v>Ver Archivo</v>
          </cell>
        </row>
        <row r="413">
          <cell r="B413" t="str">
            <v>65.180.910-K</v>
          </cell>
          <cell r="C413" t="str">
            <v>Grabado</v>
          </cell>
          <cell r="D413">
            <v>42741.426018518519</v>
          </cell>
          <cell r="E413">
            <v>0</v>
          </cell>
          <cell r="F413" t="str">
            <v>COMUNIDAD INDIGENA AYMARA DE CUTIJMALLA</v>
          </cell>
          <cell r="G413" t="str">
            <v>CUTIJMALLA s/n</v>
          </cell>
          <cell r="H413" t="str">
            <v>Tamarugal</v>
          </cell>
          <cell r="I413" t="str">
            <v>Huara</v>
          </cell>
          <cell r="J413">
            <v>572444219</v>
          </cell>
          <cell r="K413">
            <v>979270805</v>
          </cell>
          <cell r="L413" t="str">
            <v>comunidadindigenadecutijmalla</v>
          </cell>
          <cell r="M413">
            <v>41687</v>
          </cell>
          <cell r="N413">
            <v>42783</v>
          </cell>
          <cell r="O413">
            <v>37179</v>
          </cell>
          <cell r="P413">
            <v>0</v>
          </cell>
          <cell r="Q413">
            <v>1365862156</v>
          </cell>
          <cell r="R413" t="str">
            <v>COMUNIDAD INDIGENA AYMARA CUTIJMALLA</v>
          </cell>
          <cell r="S413" t="str">
            <v>BANCO ESTADO DE CHILE</v>
          </cell>
          <cell r="T413" t="str">
            <v>CUENTA DE AHORROS</v>
          </cell>
          <cell r="U413">
            <v>0</v>
          </cell>
          <cell r="V413" t="str">
            <v>GUILLERMO SAMUEL PACHA QUENAYA</v>
          </cell>
          <cell r="W413" t="str">
            <v>11.612.755-5</v>
          </cell>
          <cell r="X413" t="str">
            <v>CUTIJMALLA s/n</v>
          </cell>
          <cell r="Y413">
            <v>572444219</v>
          </cell>
          <cell r="Z413">
            <v>979270805</v>
          </cell>
          <cell r="AA413" t="str">
            <v>COMUNIDADINDIGENADECUTIJMALLA</v>
          </cell>
          <cell r="AB413">
            <v>0</v>
          </cell>
          <cell r="AC413" t="str">
            <v>Ver Archivo</v>
          </cell>
          <cell r="AD413" t="str">
            <v>Ver Archivo</v>
          </cell>
          <cell r="AE413" t="str">
            <v>Ver Archivo</v>
          </cell>
          <cell r="AF413" t="str">
            <v>Ver Archivo</v>
          </cell>
          <cell r="AG413" t="str">
            <v>Ver Archivo</v>
          </cell>
        </row>
        <row r="414">
          <cell r="B414" t="str">
            <v>65.078.276-3</v>
          </cell>
          <cell r="C414" t="str">
            <v>Grabado</v>
          </cell>
          <cell r="D414">
            <v>42741.426064814812</v>
          </cell>
          <cell r="E414">
            <v>0</v>
          </cell>
          <cell r="F414" t="str">
            <v>CLUB MINEDUC SUPEREDUC TARAPACA</v>
          </cell>
          <cell r="G414" t="str">
            <v>ZEGERS NRO. 159, IQUIQUE</v>
          </cell>
          <cell r="H414" t="str">
            <v>Iquique</v>
          </cell>
          <cell r="I414" t="str">
            <v>Iquique</v>
          </cell>
          <cell r="J414">
            <v>572247812</v>
          </cell>
          <cell r="K414">
            <v>984676531</v>
          </cell>
          <cell r="L414" t="str">
            <v>clubmineducsupereduc@gmail.com</v>
          </cell>
          <cell r="M414">
            <v>41645</v>
          </cell>
          <cell r="N414">
            <v>43187</v>
          </cell>
          <cell r="O414">
            <v>41619</v>
          </cell>
          <cell r="P414">
            <v>0</v>
          </cell>
          <cell r="Q414">
            <v>1371189196</v>
          </cell>
          <cell r="R414" t="str">
            <v>CLUB MINEDUC SUPEREDUC TARAPACA</v>
          </cell>
          <cell r="S414" t="str">
            <v>BANCO ESTADO DE CHILE</v>
          </cell>
          <cell r="T414" t="str">
            <v>CHEQUERA ELECTRONICA/ CUENTA VISTA</v>
          </cell>
          <cell r="U414">
            <v>0</v>
          </cell>
          <cell r="V414" t="str">
            <v>LEONOR LIDIA SAYES PINTO</v>
          </cell>
          <cell r="W414" t="str">
            <v>7.720.602-7</v>
          </cell>
          <cell r="X414" t="str">
            <v>Condominio Villa Alegre, Block 3, Dpto. 502, Iquique</v>
          </cell>
          <cell r="Y414">
            <v>572247867</v>
          </cell>
          <cell r="Z414">
            <v>99974734</v>
          </cell>
          <cell r="AA414" t="str">
            <v>leonor.sayes@mineduc.cl</v>
          </cell>
          <cell r="AB414">
            <v>0</v>
          </cell>
          <cell r="AC414" t="str">
            <v>Ver Archivo</v>
          </cell>
          <cell r="AD414" t="str">
            <v>Ver Archivo</v>
          </cell>
          <cell r="AE414" t="str">
            <v>Ver Archivo</v>
          </cell>
          <cell r="AF414" t="str">
            <v>Ver Archivo</v>
          </cell>
          <cell r="AG414" t="str">
            <v>Ver Archivo</v>
          </cell>
        </row>
        <row r="415">
          <cell r="B415" t="str">
            <v>65.028.121-7</v>
          </cell>
          <cell r="C415" t="str">
            <v>Grabado</v>
          </cell>
          <cell r="D415">
            <v>42857.463125000002</v>
          </cell>
          <cell r="E415">
            <v>0</v>
          </cell>
          <cell r="F415" t="str">
            <v>CLUB DEPORTIVO ATLETAS MASTER TIERRA DE CAMPEONES</v>
          </cell>
          <cell r="G415" t="str">
            <v>THOMPSON 1865</v>
          </cell>
          <cell r="H415" t="str">
            <v>Iquique</v>
          </cell>
          <cell r="I415" t="str">
            <v>Iquique</v>
          </cell>
          <cell r="J415">
            <v>572339423</v>
          </cell>
          <cell r="K415">
            <v>989369981</v>
          </cell>
          <cell r="L415" t="str">
            <v>atletasmastertierradecampeones@gmail.com</v>
          </cell>
          <cell r="M415">
            <v>42045</v>
          </cell>
          <cell r="N415">
            <v>43141</v>
          </cell>
          <cell r="O415">
            <v>40162</v>
          </cell>
          <cell r="P415">
            <v>0</v>
          </cell>
          <cell r="Q415">
            <v>1366086354</v>
          </cell>
          <cell r="R415" t="str">
            <v>ERNESTINA JIMENEZ RAMIREZ - EUGENIA ROJAS GUERRERO</v>
          </cell>
          <cell r="S415" t="str">
            <v>BANCO ESTADO DE CHILE</v>
          </cell>
          <cell r="T415" t="str">
            <v>CUENTA DE AHORROS</v>
          </cell>
          <cell r="U415">
            <v>0</v>
          </cell>
          <cell r="V415" t="str">
            <v>ERNESTINA JIMENEZ RAMIREZ</v>
          </cell>
          <cell r="W415" t="str">
            <v>5.925.827-3</v>
          </cell>
          <cell r="X415" t="str">
            <v>BARROS ARAANA 1137</v>
          </cell>
          <cell r="Y415">
            <v>572339423</v>
          </cell>
          <cell r="Z415">
            <v>989369981</v>
          </cell>
          <cell r="AA415" t="str">
            <v>jimenezramirez.ernestina@gmail.com</v>
          </cell>
          <cell r="AB415">
            <v>0</v>
          </cell>
          <cell r="AC415" t="str">
            <v>Ver Archivo</v>
          </cell>
          <cell r="AD415" t="str">
            <v>Ver Archivo</v>
          </cell>
          <cell r="AE415" t="str">
            <v>Ver Archivo</v>
          </cell>
          <cell r="AF415" t="str">
            <v>Ver Archivo</v>
          </cell>
          <cell r="AG415" t="str">
            <v>Ver Archivo</v>
          </cell>
        </row>
        <row r="416">
          <cell r="B416" t="str">
            <v>65.039.332-5</v>
          </cell>
          <cell r="C416" t="str">
            <v>Grabado</v>
          </cell>
          <cell r="D416">
            <v>42741.425497685188</v>
          </cell>
          <cell r="E416">
            <v>0</v>
          </cell>
          <cell r="F416" t="str">
            <v>junta de Vecinos Orden y Patria N 29</v>
          </cell>
          <cell r="G416" t="str">
            <v>pedro gonzalez 2864</v>
          </cell>
          <cell r="H416" t="str">
            <v>Iquique</v>
          </cell>
          <cell r="I416" t="str">
            <v>Iquique</v>
          </cell>
          <cell r="J416">
            <v>572411751</v>
          </cell>
          <cell r="K416">
            <v>76738847</v>
          </cell>
          <cell r="L416" t="str">
            <v>rosareyesf1@hotmail.com</v>
          </cell>
          <cell r="M416">
            <v>41939</v>
          </cell>
          <cell r="N416">
            <v>43035</v>
          </cell>
          <cell r="O416">
            <v>32897</v>
          </cell>
          <cell r="P416">
            <v>0</v>
          </cell>
          <cell r="Q416">
            <v>1260393304</v>
          </cell>
          <cell r="R416" t="str">
            <v>junta de vecinos Orden y Patria N29</v>
          </cell>
          <cell r="S416" t="str">
            <v>BANCO ESTADO DE CHILE</v>
          </cell>
          <cell r="T416" t="str">
            <v>CUENTA DE AHORROS</v>
          </cell>
          <cell r="U416">
            <v>0</v>
          </cell>
          <cell r="V416" t="str">
            <v>Rosa Edilia Reyes Fernández</v>
          </cell>
          <cell r="W416" t="str">
            <v>9.365.273-8</v>
          </cell>
          <cell r="X416" t="str">
            <v>benigno Rodaso 2072</v>
          </cell>
          <cell r="Y416">
            <v>572382155</v>
          </cell>
          <cell r="Z416">
            <v>76738847</v>
          </cell>
          <cell r="AA416" t="str">
            <v>rosareyesf1@hotmail.com</v>
          </cell>
          <cell r="AB416">
            <v>0</v>
          </cell>
          <cell r="AC416" t="str">
            <v>Ver Archivo</v>
          </cell>
          <cell r="AD416" t="str">
            <v>Ver Archivo</v>
          </cell>
          <cell r="AE416" t="str">
            <v>Ver Archivo</v>
          </cell>
          <cell r="AF416" t="str">
            <v>Ver Archivo</v>
          </cell>
          <cell r="AG416" t="str">
            <v>Ver Archivo</v>
          </cell>
        </row>
        <row r="417">
          <cell r="B417" t="str">
            <v>75.955.130-3</v>
          </cell>
          <cell r="C417" t="str">
            <v>Grabado</v>
          </cell>
          <cell r="D417">
            <v>42741.425555555557</v>
          </cell>
          <cell r="E417">
            <v>0</v>
          </cell>
          <cell r="F417" t="str">
            <v>CLUB DE JUDO HIROSHIMA</v>
          </cell>
          <cell r="G417" t="str">
            <v>CESPEDES Y GONZALEZ SIN NÚMERO LUIS CRUZ MARTINEZ</v>
          </cell>
          <cell r="H417" t="str">
            <v>Iquique</v>
          </cell>
          <cell r="I417" t="str">
            <v>Iquique</v>
          </cell>
          <cell r="J417">
            <v>2431295</v>
          </cell>
          <cell r="K417">
            <v>993866424</v>
          </cell>
          <cell r="L417" t="str">
            <v>JUDOHIROSHIMA@HOTMAIL.COM</v>
          </cell>
          <cell r="M417">
            <v>41926</v>
          </cell>
          <cell r="N417">
            <v>43022</v>
          </cell>
          <cell r="O417">
            <v>33238</v>
          </cell>
          <cell r="P417">
            <v>0</v>
          </cell>
          <cell r="Q417">
            <v>1366173320</v>
          </cell>
          <cell r="R417" t="str">
            <v>CLUB DE JUDO HIROSHIMA</v>
          </cell>
          <cell r="S417" t="str">
            <v>BANCO ESTADO DE CHILE</v>
          </cell>
          <cell r="T417" t="str">
            <v>CUENTA DE AHORROS</v>
          </cell>
          <cell r="U417">
            <v>0</v>
          </cell>
          <cell r="V417" t="str">
            <v>JUANA RIQUELME FA</v>
          </cell>
          <cell r="W417" t="str">
            <v>10.720.687-6</v>
          </cell>
          <cell r="X417" t="str">
            <v>BERNARDINO GUERRA 2365</v>
          </cell>
          <cell r="Y417">
            <v>2431295</v>
          </cell>
          <cell r="Z417">
            <v>993866424</v>
          </cell>
          <cell r="AA417" t="str">
            <v>JUANITA230367@HOTMAIL.COM</v>
          </cell>
          <cell r="AB417">
            <v>0</v>
          </cell>
          <cell r="AC417" t="str">
            <v>Ver Archivo</v>
          </cell>
          <cell r="AD417" t="str">
            <v>Ver Archivo</v>
          </cell>
          <cell r="AE417" t="str">
            <v>Ver Archivo</v>
          </cell>
          <cell r="AF417" t="str">
            <v>Ver Archivo</v>
          </cell>
          <cell r="AG417" t="str">
            <v>Ver Archivo</v>
          </cell>
        </row>
        <row r="418">
          <cell r="B418" t="str">
            <v>73.868.900-3</v>
          </cell>
          <cell r="C418" t="str">
            <v>Validada</v>
          </cell>
          <cell r="D418">
            <v>42810.635046296295</v>
          </cell>
          <cell r="E418">
            <v>0</v>
          </cell>
          <cell r="F418" t="str">
            <v>FUNDACION TIERRA DE ESPERANZA</v>
          </cell>
          <cell r="G418" t="str">
            <v>PASAJE DOS N°3432</v>
          </cell>
          <cell r="H418" t="str">
            <v>Iquique</v>
          </cell>
          <cell r="I418" t="str">
            <v>Iquique</v>
          </cell>
          <cell r="J418">
            <v>0</v>
          </cell>
          <cell r="K418">
            <v>942160132</v>
          </cell>
          <cell r="L418" t="str">
            <v>marisol.flores@tdesperanza.cl</v>
          </cell>
          <cell r="M418" t="str">
            <v>0000-00-00</v>
          </cell>
          <cell r="N418" t="str">
            <v>0000-00-00</v>
          </cell>
          <cell r="O418">
            <v>35522</v>
          </cell>
          <cell r="P418">
            <v>0</v>
          </cell>
          <cell r="Q418">
            <v>46203258</v>
          </cell>
          <cell r="R418" t="str">
            <v>FUNDACION TIERRA DE ESPERANZA</v>
          </cell>
          <cell r="S418" t="str">
            <v>CORPBANCA</v>
          </cell>
          <cell r="T418" t="str">
            <v>CUENTA CORRIENTE</v>
          </cell>
          <cell r="U418">
            <v>0</v>
          </cell>
          <cell r="V418" t="str">
            <v>MARIA EUGENIA ARELLANO CHAMARRO</v>
          </cell>
          <cell r="W418" t="str">
            <v>9.196.750-2</v>
          </cell>
          <cell r="X418" t="str">
            <v>EXETER 540-D</v>
          </cell>
          <cell r="Y418">
            <v>0</v>
          </cell>
          <cell r="Z418">
            <v>942564856</v>
          </cell>
          <cell r="AA418" t="str">
            <v>maria.arellano@tdesperanza.CL</v>
          </cell>
          <cell r="AB418">
            <v>0</v>
          </cell>
          <cell r="AC418" t="str">
            <v>Ver Archivo</v>
          </cell>
          <cell r="AD418" t="str">
            <v>Ver Archivo</v>
          </cell>
          <cell r="AE418" t="str">
            <v>Ver Archivo</v>
          </cell>
          <cell r="AF418" t="str">
            <v>Ver Archivo</v>
          </cell>
          <cell r="AG418" t="str">
            <v>Ver Archivo</v>
          </cell>
        </row>
        <row r="419">
          <cell r="B419" t="str">
            <v>65.084.985-K</v>
          </cell>
          <cell r="C419" t="str">
            <v>Grabado</v>
          </cell>
          <cell r="D419">
            <v>42594.543402777781</v>
          </cell>
          <cell r="E419">
            <v>0</v>
          </cell>
          <cell r="F419" t="str">
            <v>Club Deportivo Estrella del Norte 1</v>
          </cell>
          <cell r="G419" t="str">
            <v>AV. JERUSALEN N°3954</v>
          </cell>
          <cell r="H419" t="str">
            <v>Iquique</v>
          </cell>
          <cell r="I419" t="str">
            <v>Alto Hospicio</v>
          </cell>
          <cell r="J419">
            <v>0</v>
          </cell>
          <cell r="K419">
            <v>956152925</v>
          </cell>
          <cell r="L419" t="str">
            <v>Clubdeportivoestrelladelnorte1@gmail.com</v>
          </cell>
          <cell r="M419">
            <v>42327</v>
          </cell>
          <cell r="N419">
            <v>43423</v>
          </cell>
          <cell r="O419">
            <v>41366</v>
          </cell>
          <cell r="P419">
            <v>0</v>
          </cell>
          <cell r="Q419">
            <v>1371254800</v>
          </cell>
          <cell r="R419" t="str">
            <v>Club Deportivo Estrella del Norte 1</v>
          </cell>
          <cell r="S419" t="str">
            <v>BANCO ESTADO DE CHILE</v>
          </cell>
          <cell r="T419" t="str">
            <v>CHEQUERA ELECTRONICA/ CUENTA VISTA</v>
          </cell>
          <cell r="U419">
            <v>0</v>
          </cell>
          <cell r="V419" t="str">
            <v>Pedro Ignacio Cerda Araya</v>
          </cell>
          <cell r="W419" t="str">
            <v>5.013.593-4</v>
          </cell>
          <cell r="X419" t="str">
            <v>Av. Jerusalén N° 3954</v>
          </cell>
          <cell r="Y419">
            <v>0</v>
          </cell>
          <cell r="Z419">
            <v>956152925</v>
          </cell>
          <cell r="AA419" t="str">
            <v>Pedroo_ignacio@hotmail.com</v>
          </cell>
          <cell r="AB419">
            <v>0</v>
          </cell>
          <cell r="AC419" t="str">
            <v>Ver Archivo</v>
          </cell>
          <cell r="AD419" t="str">
            <v>Ver Archivo</v>
          </cell>
          <cell r="AE419" t="str">
            <v>Ver Archivo</v>
          </cell>
          <cell r="AF419" t="str">
            <v>Ver Archivo</v>
          </cell>
          <cell r="AG419" t="str">
            <v>Ver Archivo</v>
          </cell>
        </row>
        <row r="420">
          <cell r="B420" t="str">
            <v>65.074.579-5</v>
          </cell>
          <cell r="C420" t="str">
            <v>Grabado</v>
          </cell>
          <cell r="D420">
            <v>42741.426203703704</v>
          </cell>
          <cell r="E420">
            <v>0</v>
          </cell>
          <cell r="F420" t="str">
            <v>club adulto mayor sueños dorados de almas jovenes</v>
          </cell>
          <cell r="G420" t="str">
            <v>COMERCIO 748</v>
          </cell>
          <cell r="H420" t="str">
            <v>Tamarugal</v>
          </cell>
          <cell r="I420" t="str">
            <v>Pozo Almonte</v>
          </cell>
          <cell r="J420">
            <v>0</v>
          </cell>
          <cell r="K420">
            <v>987664204</v>
          </cell>
          <cell r="L420" t="str">
            <v>ernesto.manuelda@gmail.com</v>
          </cell>
          <cell r="M420">
            <v>42360</v>
          </cell>
          <cell r="N420">
            <v>43456</v>
          </cell>
          <cell r="O420">
            <v>41423</v>
          </cell>
          <cell r="P420">
            <v>0</v>
          </cell>
          <cell r="Q420">
            <v>65074579</v>
          </cell>
          <cell r="R420" t="str">
            <v>club adulto mayor sueños dorados de almas jovenes</v>
          </cell>
          <cell r="S420" t="str">
            <v>BANCO ESTADO DE CHILE</v>
          </cell>
          <cell r="T420" t="str">
            <v>CHEQUERA ELECTRONICA/ CUENTA VISTA</v>
          </cell>
          <cell r="U420">
            <v>0</v>
          </cell>
          <cell r="V420" t="str">
            <v>ERNESTO RAFAEL MALUENDA AHUMADA</v>
          </cell>
          <cell r="W420" t="str">
            <v>4.999.877-5</v>
          </cell>
          <cell r="X420" t="str">
            <v>COMERCIO 748</v>
          </cell>
          <cell r="Y420">
            <v>0</v>
          </cell>
          <cell r="Z420">
            <v>987664204</v>
          </cell>
          <cell r="AA420" t="str">
            <v>ernesto.manuelda@gmail.com</v>
          </cell>
          <cell r="AB420">
            <v>0</v>
          </cell>
          <cell r="AC420" t="str">
            <v>Ver Archivo</v>
          </cell>
          <cell r="AD420" t="str">
            <v>Ver Archivo</v>
          </cell>
          <cell r="AE420" t="str">
            <v>Ver Archivo</v>
          </cell>
          <cell r="AF420" t="str">
            <v>Ver Archivo</v>
          </cell>
          <cell r="AG420" t="str">
            <v>Ver Archivo</v>
          </cell>
        </row>
        <row r="421">
          <cell r="B421" t="str">
            <v>65.082.579-9</v>
          </cell>
          <cell r="C421" t="str">
            <v>Grabado</v>
          </cell>
          <cell r="D421">
            <v>42485.502557870372</v>
          </cell>
          <cell r="E421">
            <v>0</v>
          </cell>
          <cell r="F421" t="str">
            <v>Club Deportivo Social Cultural Alba Sumei</v>
          </cell>
          <cell r="G421" t="str">
            <v>Av. La Pampa # 3604</v>
          </cell>
          <cell r="H421" t="str">
            <v>Iquique</v>
          </cell>
          <cell r="I421" t="str">
            <v>Alto Hospicio</v>
          </cell>
          <cell r="J421">
            <v>0</v>
          </cell>
          <cell r="K421">
            <v>56995686442</v>
          </cell>
          <cell r="L421" t="str">
            <v>clubdeportivoalbasumei@gmail.com</v>
          </cell>
          <cell r="M421">
            <v>41548</v>
          </cell>
          <cell r="N421">
            <v>42644</v>
          </cell>
          <cell r="O421">
            <v>41491</v>
          </cell>
          <cell r="P421">
            <v>0</v>
          </cell>
          <cell r="Q421">
            <v>1860455940</v>
          </cell>
          <cell r="R421" t="str">
            <v>Club Deportivo Social y Cultural Alba Sumei</v>
          </cell>
          <cell r="S421" t="str">
            <v>BANCO ESTADO DE CHILE</v>
          </cell>
          <cell r="T421" t="str">
            <v>CUENTA DE AHORROS</v>
          </cell>
          <cell r="U421">
            <v>0</v>
          </cell>
          <cell r="V421" t="str">
            <v>Maria Sol Osorio Tapia</v>
          </cell>
          <cell r="W421" t="str">
            <v>11.724.546-2</v>
          </cell>
          <cell r="X421" t="str">
            <v>Av. La Pampa # 3604 - A</v>
          </cell>
          <cell r="Y421">
            <v>0</v>
          </cell>
          <cell r="Z421">
            <v>56995686442</v>
          </cell>
          <cell r="AA421" t="str">
            <v>cafesolimani@gmail.com</v>
          </cell>
          <cell r="AB421">
            <v>0</v>
          </cell>
          <cell r="AC421" t="str">
            <v>Ver Archivo</v>
          </cell>
          <cell r="AD421" t="str">
            <v>Ver Archivo</v>
          </cell>
          <cell r="AE421" t="str">
            <v>Ver Archivo</v>
          </cell>
          <cell r="AF421" t="str">
            <v>Ver Archivo</v>
          </cell>
          <cell r="AG421" t="str">
            <v>Ver Archivo</v>
          </cell>
        </row>
        <row r="422">
          <cell r="B422" t="str">
            <v>70.000.670-0</v>
          </cell>
          <cell r="C422" t="str">
            <v>Validada</v>
          </cell>
          <cell r="D422">
            <v>42801.445694444446</v>
          </cell>
          <cell r="E422">
            <v>0</v>
          </cell>
          <cell r="F422" t="str">
            <v>Congregación del Buen Pastor</v>
          </cell>
          <cell r="G422" t="str">
            <v>Orella 1890</v>
          </cell>
          <cell r="H422" t="str">
            <v>Iquique</v>
          </cell>
          <cell r="I422" t="str">
            <v>Iquique</v>
          </cell>
          <cell r="J422">
            <v>572218078</v>
          </cell>
          <cell r="K422">
            <v>95828764</v>
          </cell>
          <cell r="L422" t="str">
            <v>telecentro.iquique@buenpastor.cl</v>
          </cell>
          <cell r="M422">
            <v>40294</v>
          </cell>
          <cell r="N422">
            <v>43947</v>
          </cell>
          <cell r="O422">
            <v>25686</v>
          </cell>
          <cell r="P422">
            <v>0</v>
          </cell>
          <cell r="Q422">
            <v>2401214507</v>
          </cell>
          <cell r="R422" t="str">
            <v>CONGREGACION DEL BUEN PASTOR</v>
          </cell>
          <cell r="S422" t="str">
            <v>BANCO DE CHILE</v>
          </cell>
          <cell r="T422" t="str">
            <v>CUENTA CORRIENTE</v>
          </cell>
          <cell r="U422">
            <v>0</v>
          </cell>
          <cell r="V422" t="str">
            <v>Ema Hormazabal Lara</v>
          </cell>
          <cell r="W422" t="str">
            <v>6.894.868-1</v>
          </cell>
          <cell r="X422" t="str">
            <v>ORELLA 1890</v>
          </cell>
          <cell r="Y422">
            <v>572221349</v>
          </cell>
          <cell r="Z422">
            <v>995828764</v>
          </cell>
          <cell r="AA422" t="str">
            <v>telecentro.iquique@buenpastor.cl</v>
          </cell>
          <cell r="AB422">
            <v>0</v>
          </cell>
          <cell r="AC422" t="str">
            <v>Ver Archivo</v>
          </cell>
          <cell r="AD422" t="str">
            <v>Ver Archivo</v>
          </cell>
          <cell r="AE422" t="str">
            <v>Ver Archivo</v>
          </cell>
          <cell r="AF422" t="str">
            <v>Ver Archivo</v>
          </cell>
          <cell r="AG422" t="str">
            <v>Ver Archivo</v>
          </cell>
        </row>
        <row r="423">
          <cell r="B423" t="str">
            <v>70.000.670-0</v>
          </cell>
          <cell r="C423" t="str">
            <v>Validada</v>
          </cell>
          <cell r="D423">
            <v>42801.445694444446</v>
          </cell>
          <cell r="E423">
            <v>0</v>
          </cell>
          <cell r="F423" t="str">
            <v>Congregación del Buen Pastor</v>
          </cell>
          <cell r="G423" t="str">
            <v>Orella 1890</v>
          </cell>
          <cell r="H423" t="str">
            <v>Iquique</v>
          </cell>
          <cell r="I423" t="str">
            <v>Iquique</v>
          </cell>
          <cell r="J423">
            <v>572218078</v>
          </cell>
          <cell r="K423">
            <v>95828764</v>
          </cell>
          <cell r="L423" t="str">
            <v>telecentro.iquique@buenpastor.cl</v>
          </cell>
          <cell r="M423">
            <v>40294</v>
          </cell>
          <cell r="N423">
            <v>43947</v>
          </cell>
          <cell r="O423">
            <v>25686</v>
          </cell>
          <cell r="P423">
            <v>0</v>
          </cell>
          <cell r="Q423">
            <v>2401214507</v>
          </cell>
          <cell r="R423" t="str">
            <v>CONGREGACION DEL BUEN PASTOR</v>
          </cell>
          <cell r="S423" t="str">
            <v>BANCO DE CHILE</v>
          </cell>
          <cell r="T423" t="str">
            <v>CUENTA CORRIENTE</v>
          </cell>
          <cell r="U423">
            <v>0</v>
          </cell>
          <cell r="V423" t="str">
            <v>Ema Hormazabal Lara</v>
          </cell>
          <cell r="W423" t="str">
            <v>6.894.868-1</v>
          </cell>
          <cell r="X423" t="str">
            <v>ORELLA 1890</v>
          </cell>
          <cell r="Y423">
            <v>572221349</v>
          </cell>
          <cell r="Z423">
            <v>995828764</v>
          </cell>
          <cell r="AA423" t="str">
            <v>telecentro.iquique@buenpastor.cl</v>
          </cell>
          <cell r="AB423">
            <v>0</v>
          </cell>
          <cell r="AC423" t="str">
            <v>Ver Archivo</v>
          </cell>
          <cell r="AD423" t="str">
            <v>Ver Archivo</v>
          </cell>
          <cell r="AE423" t="str">
            <v>Ver Archivo</v>
          </cell>
          <cell r="AF423" t="str">
            <v>Ver Archivo</v>
          </cell>
          <cell r="AG423" t="str">
            <v>Ver Archivo</v>
          </cell>
        </row>
        <row r="424">
          <cell r="B424" t="str">
            <v>65.082.579-9</v>
          </cell>
          <cell r="C424" t="str">
            <v>Grabado</v>
          </cell>
          <cell r="D424">
            <v>42485.502557870372</v>
          </cell>
          <cell r="E424">
            <v>0</v>
          </cell>
          <cell r="F424" t="str">
            <v>Club Deportivo Social Cultural Alba Sumei</v>
          </cell>
          <cell r="G424" t="str">
            <v>Av. La Pampa # 3604</v>
          </cell>
          <cell r="H424" t="str">
            <v>Iquique</v>
          </cell>
          <cell r="I424" t="str">
            <v>Alto Hospicio</v>
          </cell>
          <cell r="J424">
            <v>0</v>
          </cell>
          <cell r="K424">
            <v>56995686442</v>
          </cell>
          <cell r="L424" t="str">
            <v>clubdeportivoalbasumei@gmail.com</v>
          </cell>
          <cell r="M424">
            <v>41548</v>
          </cell>
          <cell r="N424">
            <v>42644</v>
          </cell>
          <cell r="O424">
            <v>41491</v>
          </cell>
          <cell r="P424">
            <v>0</v>
          </cell>
          <cell r="Q424">
            <v>1860455940</v>
          </cell>
          <cell r="R424" t="str">
            <v>Club Deportivo Social y Cultural Alba Sumei</v>
          </cell>
          <cell r="S424" t="str">
            <v>BANCO ESTADO DE CHILE</v>
          </cell>
          <cell r="T424" t="str">
            <v>CUENTA DE AHORROS</v>
          </cell>
          <cell r="U424">
            <v>0</v>
          </cell>
          <cell r="V424" t="str">
            <v>Maria Sol Osorio Tapia</v>
          </cell>
          <cell r="W424" t="str">
            <v>11.724.546-2</v>
          </cell>
          <cell r="X424" t="str">
            <v>Av. La Pampa # 3604 - A</v>
          </cell>
          <cell r="Y424">
            <v>0</v>
          </cell>
          <cell r="Z424">
            <v>56995686442</v>
          </cell>
          <cell r="AA424" t="str">
            <v>cafesolimani@gmail.com</v>
          </cell>
          <cell r="AB424">
            <v>0</v>
          </cell>
          <cell r="AC424">
            <v>0</v>
          </cell>
          <cell r="AD424">
            <v>0</v>
          </cell>
          <cell r="AE424" t="str">
            <v>Ver Archivo</v>
          </cell>
          <cell r="AF424">
            <v>0</v>
          </cell>
          <cell r="AG424">
            <v>0</v>
          </cell>
        </row>
        <row r="425">
          <cell r="B425" t="str">
            <v>65.110.385-1</v>
          </cell>
          <cell r="C425" t="str">
            <v>Validada</v>
          </cell>
          <cell r="D425">
            <v>42852.480995370373</v>
          </cell>
          <cell r="E425">
            <v>0</v>
          </cell>
          <cell r="F425" t="str">
            <v>CENTRO CULTURAL Y SOCIAL DEPORTIVO PRO RIDER IQUIQUE BODY BOARD</v>
          </cell>
          <cell r="G425" t="str">
            <v>JUAN MARTINEZ 2002 - 182</v>
          </cell>
          <cell r="H425" t="str">
            <v>Iquique</v>
          </cell>
          <cell r="I425" t="str">
            <v>Iquique</v>
          </cell>
          <cell r="J425">
            <v>962747802</v>
          </cell>
          <cell r="K425">
            <v>962747802</v>
          </cell>
          <cell r="L425" t="str">
            <v>ccsdprorider@gmail.com</v>
          </cell>
          <cell r="M425">
            <v>41883</v>
          </cell>
          <cell r="N425">
            <v>43346</v>
          </cell>
          <cell r="O425">
            <v>41883</v>
          </cell>
          <cell r="P425">
            <v>0</v>
          </cell>
          <cell r="Q425">
            <v>1371284946</v>
          </cell>
          <cell r="R425" t="str">
            <v>CENTRO CULTURAL Y SOCIAL PRO RIDER IQUIQUE</v>
          </cell>
          <cell r="S425" t="str">
            <v>BANCO ESTADO DE CHILE</v>
          </cell>
          <cell r="T425" t="str">
            <v>CHEQUERA ELECTRONICA/ CUENTA VISTA</v>
          </cell>
          <cell r="U425">
            <v>0</v>
          </cell>
          <cell r="V425" t="str">
            <v>ANA MARIA ZAPATEL LEON</v>
          </cell>
          <cell r="W425" t="str">
            <v>11.209.706-6</v>
          </cell>
          <cell r="X425" t="str">
            <v>JUAN MARTINEZ 2002 - 182</v>
          </cell>
          <cell r="Y425">
            <v>962747802</v>
          </cell>
          <cell r="Z425">
            <v>962747802</v>
          </cell>
          <cell r="AA425" t="str">
            <v>anamaria67.zapatel@gmail.com</v>
          </cell>
          <cell r="AB425">
            <v>0</v>
          </cell>
          <cell r="AC425" t="str">
            <v>Ver Archivo</v>
          </cell>
          <cell r="AD425" t="str">
            <v>Ver Archivo</v>
          </cell>
          <cell r="AE425" t="str">
            <v>Ver Archivo</v>
          </cell>
          <cell r="AF425" t="str">
            <v>Ver Archivo</v>
          </cell>
          <cell r="AG425" t="str">
            <v>Ver Archivo</v>
          </cell>
        </row>
        <row r="426">
          <cell r="B426" t="str">
            <v>81.897.500-7</v>
          </cell>
          <cell r="C426" t="str">
            <v>Validada</v>
          </cell>
          <cell r="D426">
            <v>42845.533368055556</v>
          </cell>
          <cell r="E426">
            <v>0</v>
          </cell>
          <cell r="F426" t="str">
            <v>Sociedad Pro Ayuda del Niño Lisiado</v>
          </cell>
          <cell r="G426" t="str">
            <v>José Joaquín Pérez Nº999</v>
          </cell>
          <cell r="H426" t="str">
            <v>Iquique</v>
          </cell>
          <cell r="I426" t="str">
            <v>Iquique</v>
          </cell>
          <cell r="J426">
            <v>572588818</v>
          </cell>
          <cell r="K426">
            <v>975874989</v>
          </cell>
          <cell r="L426" t="str">
            <v>jvolenski@teleton.cl</v>
          </cell>
          <cell r="M426">
            <v>41785</v>
          </cell>
          <cell r="N426">
            <v>42516</v>
          </cell>
          <cell r="O426">
            <v>17783</v>
          </cell>
          <cell r="P426">
            <v>0</v>
          </cell>
          <cell r="Q426">
            <v>1597018310</v>
          </cell>
          <cell r="R426" t="str">
            <v>Sociedad Pro Ayuda del Niño Lisiado</v>
          </cell>
          <cell r="S426" t="str">
            <v>BANCO DE CHILE</v>
          </cell>
          <cell r="T426" t="str">
            <v>CUENTA CORRIENTE</v>
          </cell>
          <cell r="U426">
            <v>0</v>
          </cell>
          <cell r="V426" t="str">
            <v>Mario Julio Puentes Lacamara</v>
          </cell>
          <cell r="W426" t="str">
            <v>4.773.810-5</v>
          </cell>
          <cell r="X426" t="str">
            <v>Avenida Libertador Bernardo Ohiggins 4620 . Estación Central</v>
          </cell>
          <cell r="Y426">
            <v>5622677200</v>
          </cell>
          <cell r="Z426">
            <v>0</v>
          </cell>
          <cell r="AA426" t="str">
            <v>jvolenski@teleton.cl</v>
          </cell>
          <cell r="AB426">
            <v>0</v>
          </cell>
          <cell r="AC426" t="str">
            <v>Ver Archivo</v>
          </cell>
          <cell r="AD426" t="str">
            <v>Ver Archivo</v>
          </cell>
          <cell r="AE426" t="str">
            <v>Ver Archivo</v>
          </cell>
          <cell r="AF426" t="str">
            <v>Ver Archivo</v>
          </cell>
          <cell r="AG426" t="str">
            <v>Ver Archivo</v>
          </cell>
        </row>
        <row r="427">
          <cell r="B427" t="str">
            <v>65.085.400-4</v>
          </cell>
          <cell r="C427" t="str">
            <v>Grabado</v>
          </cell>
          <cell r="D427">
            <v>42741.425740740742</v>
          </cell>
          <cell r="E427">
            <v>0</v>
          </cell>
          <cell r="F427" t="str">
            <v>Asociacion Deportiva de Futbol Canadela Iquique</v>
          </cell>
          <cell r="G427" t="str">
            <v>Avda. Los Condores #3168</v>
          </cell>
          <cell r="H427" t="str">
            <v>Iquique</v>
          </cell>
          <cell r="I427" t="str">
            <v>Alto Hospicio</v>
          </cell>
          <cell r="J427">
            <v>0</v>
          </cell>
          <cell r="K427">
            <v>954100991</v>
          </cell>
          <cell r="L427" t="str">
            <v>canadela.iquique@gmail.com</v>
          </cell>
          <cell r="M427">
            <v>42450</v>
          </cell>
          <cell r="N427">
            <v>43911</v>
          </cell>
          <cell r="O427">
            <v>37921</v>
          </cell>
          <cell r="P427">
            <v>0</v>
          </cell>
          <cell r="Q427">
            <v>1366105731</v>
          </cell>
          <cell r="R427" t="str">
            <v>ASOCIACION DEPORTIVA DE FUTBOL CANADELA IQUIQUE</v>
          </cell>
          <cell r="S427" t="str">
            <v>BANCO ESTADO DE CHILE</v>
          </cell>
          <cell r="T427" t="str">
            <v>CUENTA DE AHORROS</v>
          </cell>
          <cell r="U427">
            <v>0</v>
          </cell>
          <cell r="V427" t="str">
            <v>Cesar Tapia Soto</v>
          </cell>
          <cell r="W427" t="str">
            <v>13.703.125-6</v>
          </cell>
          <cell r="X427" t="str">
            <v>Avda. Los Condores #3168</v>
          </cell>
          <cell r="Y427">
            <v>0</v>
          </cell>
          <cell r="Z427">
            <v>954100991</v>
          </cell>
          <cell r="AA427" t="str">
            <v>rllanes@gmail.com</v>
          </cell>
          <cell r="AB427">
            <v>0</v>
          </cell>
          <cell r="AC427" t="str">
            <v>Ver Archivo</v>
          </cell>
          <cell r="AD427" t="str">
            <v>Ver Archivo</v>
          </cell>
          <cell r="AE427" t="str">
            <v>Ver Archivo</v>
          </cell>
          <cell r="AF427" t="str">
            <v>Ver Archivo</v>
          </cell>
          <cell r="AG427" t="str">
            <v>Ver Archivo</v>
          </cell>
        </row>
        <row r="428">
          <cell r="B428" t="str">
            <v>74.664.400-0</v>
          </cell>
          <cell r="C428" t="str">
            <v>Validada</v>
          </cell>
          <cell r="D428">
            <v>42885.3984837963</v>
          </cell>
          <cell r="E428">
            <v>0</v>
          </cell>
          <cell r="F428" t="str">
            <v>JUNTA VECINAL N 9 DE SIBAYA</v>
          </cell>
          <cell r="G428" t="str">
            <v>SIBAYA s/n</v>
          </cell>
          <cell r="H428" t="str">
            <v>Tamarugal</v>
          </cell>
          <cell r="I428" t="str">
            <v>Huara</v>
          </cell>
          <cell r="J428">
            <v>572444219</v>
          </cell>
          <cell r="K428">
            <v>978876755</v>
          </cell>
          <cell r="L428" t="str">
            <v>juntadevecinosdesibaya@gmail.com</v>
          </cell>
          <cell r="M428">
            <v>42287</v>
          </cell>
          <cell r="N428">
            <v>43383</v>
          </cell>
          <cell r="O428">
            <v>32925</v>
          </cell>
          <cell r="P428">
            <v>0</v>
          </cell>
          <cell r="Q428">
            <v>1366034044</v>
          </cell>
          <cell r="R428" t="str">
            <v>JUNTA DE VECINOS N9 DE SIBAYA</v>
          </cell>
          <cell r="S428" t="str">
            <v>BANCO ESTADO DE CHILE</v>
          </cell>
          <cell r="T428" t="str">
            <v>CUENTA DE AHORROS</v>
          </cell>
          <cell r="U428">
            <v>0</v>
          </cell>
          <cell r="V428" t="str">
            <v>DIMAS VILCA TICUNA</v>
          </cell>
          <cell r="W428" t="str">
            <v>4.454.936-0</v>
          </cell>
          <cell r="X428" t="str">
            <v>SIBAYA s/n</v>
          </cell>
          <cell r="Y428">
            <v>572444219</v>
          </cell>
          <cell r="Z428">
            <v>978876755</v>
          </cell>
          <cell r="AA428" t="str">
            <v>juntadevecinosdesibaya@gmail.com</v>
          </cell>
          <cell r="AB428">
            <v>0</v>
          </cell>
          <cell r="AC428" t="str">
            <v>Ver Archivo</v>
          </cell>
          <cell r="AD428" t="str">
            <v>Ver Archivo</v>
          </cell>
          <cell r="AE428" t="str">
            <v>Ver Archivo</v>
          </cell>
          <cell r="AF428" t="str">
            <v>Ver Archivo</v>
          </cell>
          <cell r="AG428" t="str">
            <v>Ver Archivo</v>
          </cell>
        </row>
        <row r="429">
          <cell r="B429" t="str">
            <v>65.064.513-8</v>
          </cell>
          <cell r="C429" t="str">
            <v>Grabado</v>
          </cell>
          <cell r="D429">
            <v>42741.426354166666</v>
          </cell>
          <cell r="E429">
            <v>0</v>
          </cell>
          <cell r="F429" t="str">
            <v>Club Atletico Nacional Iquique</v>
          </cell>
          <cell r="G429" t="str">
            <v>tamarugal 4521</v>
          </cell>
          <cell r="H429" t="str">
            <v>Iquique</v>
          </cell>
          <cell r="I429" t="str">
            <v>Iquique</v>
          </cell>
          <cell r="J429">
            <v>0</v>
          </cell>
          <cell r="K429">
            <v>98745261</v>
          </cell>
          <cell r="L429" t="str">
            <v>kutiko7734@gmail.com</v>
          </cell>
          <cell r="M429">
            <v>41011</v>
          </cell>
          <cell r="N429">
            <v>42572</v>
          </cell>
          <cell r="O429">
            <v>41255</v>
          </cell>
          <cell r="P429">
            <v>0</v>
          </cell>
          <cell r="Q429">
            <v>264581352</v>
          </cell>
          <cell r="R429" t="str">
            <v>club atletico nacional iquique</v>
          </cell>
          <cell r="S429" t="str">
            <v>BANCO ESTADO DE CHILE</v>
          </cell>
          <cell r="T429" t="str">
            <v>CUENTA DE AHORROS</v>
          </cell>
          <cell r="U429">
            <v>0</v>
          </cell>
          <cell r="V429" t="str">
            <v>ingrid rojo elgueda</v>
          </cell>
          <cell r="W429" t="str">
            <v>13.219.441-6</v>
          </cell>
          <cell r="X429" t="str">
            <v>la tiran 3845</v>
          </cell>
          <cell r="Y429">
            <v>84589623</v>
          </cell>
          <cell r="Z429">
            <v>81498970</v>
          </cell>
          <cell r="AA429" t="str">
            <v>kutiko7734@gmail.com</v>
          </cell>
          <cell r="AB429">
            <v>0</v>
          </cell>
          <cell r="AC429" t="str">
            <v>Ver Archivo</v>
          </cell>
          <cell r="AD429" t="str">
            <v>Ver Archivo</v>
          </cell>
          <cell r="AE429" t="str">
            <v>Ver Archivo</v>
          </cell>
          <cell r="AF429" t="str">
            <v>Ver Archivo</v>
          </cell>
          <cell r="AG429" t="str">
            <v>Ver Archivo</v>
          </cell>
        </row>
        <row r="430">
          <cell r="B430" t="str">
            <v>65.423.820-0</v>
          </cell>
          <cell r="C430" t="str">
            <v>Validada</v>
          </cell>
          <cell r="D430">
            <v>42845.504178240742</v>
          </cell>
          <cell r="E430">
            <v>0</v>
          </cell>
          <cell r="F430" t="str">
            <v>Condominio Oasis de Alto Molle</v>
          </cell>
          <cell r="G430" t="str">
            <v>Av. Las Parcelas N° 4014</v>
          </cell>
          <cell r="H430" t="str">
            <v>Iquique</v>
          </cell>
          <cell r="I430" t="str">
            <v>Alto Hospicio</v>
          </cell>
          <cell r="J430">
            <v>0</v>
          </cell>
          <cell r="K430">
            <v>992721895</v>
          </cell>
          <cell r="L430" t="str">
            <v>condominio.oasis.dealtomolle@gmail.com</v>
          </cell>
          <cell r="M430">
            <v>41582</v>
          </cell>
          <cell r="N430">
            <v>42464</v>
          </cell>
          <cell r="O430">
            <v>38921</v>
          </cell>
          <cell r="P430">
            <v>0</v>
          </cell>
          <cell r="Q430">
            <v>1860240773</v>
          </cell>
          <cell r="R430" t="str">
            <v>Condominio Oasis de Alto Molle</v>
          </cell>
          <cell r="S430" t="str">
            <v>BANCO ESTADO DE CHILE</v>
          </cell>
          <cell r="T430" t="str">
            <v>CUENTA DE AHORROS</v>
          </cell>
          <cell r="U430">
            <v>0</v>
          </cell>
          <cell r="V430" t="str">
            <v>Patricia Angelica Rojas Ramos</v>
          </cell>
          <cell r="W430" t="str">
            <v>9.892.947-9</v>
          </cell>
          <cell r="X430" t="str">
            <v>Av. Las Parcelas N° 4014 casa E-12</v>
          </cell>
          <cell r="Y430">
            <v>0</v>
          </cell>
          <cell r="Z430">
            <v>992721895</v>
          </cell>
          <cell r="AA430" t="str">
            <v>vaitiare09jara@gmail.com</v>
          </cell>
          <cell r="AB430">
            <v>0</v>
          </cell>
          <cell r="AC430" t="str">
            <v>Ver Archivo</v>
          </cell>
          <cell r="AD430" t="str">
            <v>Ver Archivo</v>
          </cell>
          <cell r="AE430" t="str">
            <v>Ver Archivo</v>
          </cell>
          <cell r="AF430" t="str">
            <v>Ver Archivo</v>
          </cell>
          <cell r="AG430" t="str">
            <v>Ver Archivo</v>
          </cell>
        </row>
        <row r="431">
          <cell r="B431" t="str">
            <v>65.055.974-6</v>
          </cell>
          <cell r="C431" t="str">
            <v>Grabado</v>
          </cell>
          <cell r="D431">
            <v>42741.425810185188</v>
          </cell>
          <cell r="E431">
            <v>0</v>
          </cell>
          <cell r="F431" t="str">
            <v>corporacion de pescadores y buzos artesanales de iquique</v>
          </cell>
          <cell r="G431" t="str">
            <v>av. arturo pratt Nº 200</v>
          </cell>
          <cell r="H431" t="str">
            <v>Iquique</v>
          </cell>
          <cell r="I431" t="str">
            <v>Iquique</v>
          </cell>
          <cell r="J431">
            <v>2422928</v>
          </cell>
          <cell r="K431">
            <v>972740048</v>
          </cell>
          <cell r="L431" t="str">
            <v>Cpescadoresartesanales@gmail.com</v>
          </cell>
          <cell r="M431">
            <v>41999</v>
          </cell>
          <cell r="N431">
            <v>42730</v>
          </cell>
          <cell r="O431">
            <v>40470</v>
          </cell>
          <cell r="P431">
            <v>0</v>
          </cell>
          <cell r="Q431">
            <v>1366271127</v>
          </cell>
          <cell r="R431" t="str">
            <v>CORPORACION DE PESCADORES Y BUZOS ARTESANALES DE IQUIQUE</v>
          </cell>
          <cell r="S431" t="str">
            <v>BANCO ESTADO DE CHILE</v>
          </cell>
          <cell r="T431" t="str">
            <v>CUENTA DE AHORROS</v>
          </cell>
          <cell r="U431">
            <v>0</v>
          </cell>
          <cell r="V431" t="str">
            <v>JUAN ANTONIO DEMETRI ARAYA</v>
          </cell>
          <cell r="W431" t="str">
            <v>10.510.429-4</v>
          </cell>
          <cell r="X431" t="str">
            <v>Avenida Arturo Prat 200</v>
          </cell>
          <cell r="Y431">
            <v>972740048</v>
          </cell>
          <cell r="Z431">
            <v>972740048</v>
          </cell>
          <cell r="AA431" t="str">
            <v>Cpescadoresartesanales@gmail.com</v>
          </cell>
          <cell r="AB431">
            <v>0</v>
          </cell>
          <cell r="AC431" t="str">
            <v>Ver Archivo</v>
          </cell>
          <cell r="AD431" t="str">
            <v>Ver Archivo</v>
          </cell>
          <cell r="AE431" t="str">
            <v>Ver Archivo</v>
          </cell>
          <cell r="AF431" t="str">
            <v>Ver Archivo</v>
          </cell>
          <cell r="AG431" t="str">
            <v>Ver Archivo</v>
          </cell>
        </row>
        <row r="432">
          <cell r="B432" t="str">
            <v>65.999.584-0</v>
          </cell>
          <cell r="C432" t="str">
            <v>Grabado</v>
          </cell>
          <cell r="D432">
            <v>42741.426493055558</v>
          </cell>
          <cell r="E432">
            <v>0</v>
          </cell>
          <cell r="F432" t="str">
            <v>junta de vecinos nro 25 san jose obrero</v>
          </cell>
          <cell r="G432" t="str">
            <v>pozo almonte</v>
          </cell>
          <cell r="H432" t="str">
            <v>Tamarugal</v>
          </cell>
          <cell r="I432" t="str">
            <v>Pozo Almonte</v>
          </cell>
          <cell r="J432">
            <v>0</v>
          </cell>
          <cell r="K432">
            <v>988623872</v>
          </cell>
          <cell r="L432" t="str">
            <v>jv25sanjoseobrero@gmail.com</v>
          </cell>
          <cell r="M432">
            <v>41773</v>
          </cell>
          <cell r="N432">
            <v>42869</v>
          </cell>
          <cell r="O432">
            <v>39636</v>
          </cell>
          <cell r="P432">
            <v>0</v>
          </cell>
          <cell r="Q432">
            <v>1365973128</v>
          </cell>
          <cell r="R432" t="str">
            <v>junta de vecinos nro 25 san jose obrero</v>
          </cell>
          <cell r="S432" t="str">
            <v>BANCO ESTADO DE CHILE</v>
          </cell>
          <cell r="T432" t="str">
            <v>CUENTA DE AHORROS</v>
          </cell>
          <cell r="U432">
            <v>0</v>
          </cell>
          <cell r="V432" t="str">
            <v>HUMBERTO DEL TRANSITO DIAZ DIAZ</v>
          </cell>
          <cell r="W432" t="str">
            <v>9.375.181-7</v>
          </cell>
          <cell r="X432" t="str">
            <v>PJE SAN LORENZO</v>
          </cell>
          <cell r="Y432">
            <v>0</v>
          </cell>
          <cell r="Z432">
            <v>988623872</v>
          </cell>
          <cell r="AA432" t="str">
            <v>jv25sanjoseobrero@gmail.com</v>
          </cell>
          <cell r="AB432">
            <v>0</v>
          </cell>
          <cell r="AC432" t="str">
            <v>Ver Archivo</v>
          </cell>
          <cell r="AD432" t="str">
            <v>Ver Archivo</v>
          </cell>
          <cell r="AE432" t="str">
            <v>Ver Archivo</v>
          </cell>
          <cell r="AF432" t="str">
            <v>Ver Archivo</v>
          </cell>
          <cell r="AG432" t="str">
            <v>Ver Archivo</v>
          </cell>
        </row>
        <row r="433">
          <cell r="B433" t="str">
            <v>65.040.886-1</v>
          </cell>
          <cell r="C433" t="str">
            <v>Validada</v>
          </cell>
          <cell r="D433">
            <v>42877.51390046296</v>
          </cell>
          <cell r="E433">
            <v>0</v>
          </cell>
          <cell r="F433" t="str">
            <v>JUNTA DE VECINOS PLAZA BRASIL N° 21</v>
          </cell>
          <cell r="G433" t="str">
            <v>baquedano 1431</v>
          </cell>
          <cell r="H433" t="str">
            <v>Iquique</v>
          </cell>
          <cell r="I433" t="str">
            <v>Iquique</v>
          </cell>
          <cell r="J433">
            <v>572411017</v>
          </cell>
          <cell r="K433">
            <v>984790396</v>
          </cell>
          <cell r="L433" t="str">
            <v>plazabrasil_21@hotmail.com</v>
          </cell>
          <cell r="M433">
            <v>42152</v>
          </cell>
          <cell r="N433">
            <v>43248</v>
          </cell>
          <cell r="O433">
            <v>32926</v>
          </cell>
          <cell r="P433">
            <v>0</v>
          </cell>
          <cell r="Q433">
            <v>2011033803</v>
          </cell>
          <cell r="R433" t="str">
            <v>junta de vecinos plaza brasil</v>
          </cell>
          <cell r="S433" t="str">
            <v>COOPEUCH</v>
          </cell>
          <cell r="T433" t="str">
            <v>CUENTA DE AHORROS</v>
          </cell>
          <cell r="U433">
            <v>0</v>
          </cell>
          <cell r="V433" t="str">
            <v>BETTY NELLY TERRAZAS SOZA</v>
          </cell>
          <cell r="W433" t="str">
            <v>4.917.734-8</v>
          </cell>
          <cell r="X433" t="str">
            <v>BAQUEDANO 1431</v>
          </cell>
          <cell r="Y433">
            <v>984790396</v>
          </cell>
          <cell r="Z433">
            <v>984790396</v>
          </cell>
          <cell r="AA433" t="str">
            <v>PLAZABRASIL_21@HOTMAIL.COM</v>
          </cell>
          <cell r="AB433">
            <v>0</v>
          </cell>
          <cell r="AC433" t="str">
            <v>Ver Archivo</v>
          </cell>
          <cell r="AD433" t="str">
            <v>Ver Archivo</v>
          </cell>
          <cell r="AE433" t="str">
            <v>Ver Archivo</v>
          </cell>
          <cell r="AF433" t="str">
            <v>Ver Archivo</v>
          </cell>
          <cell r="AG433" t="str">
            <v>Ver Archivo</v>
          </cell>
        </row>
        <row r="434">
          <cell r="B434" t="str">
            <v>65.091.311-6</v>
          </cell>
          <cell r="C434" t="str">
            <v>Grabado</v>
          </cell>
          <cell r="D434">
            <v>42741.426180555558</v>
          </cell>
          <cell r="E434">
            <v>0</v>
          </cell>
          <cell r="F434" t="str">
            <v>JUNTA DE VECINOS REINA MAR</v>
          </cell>
          <cell r="G434" t="str">
            <v>MAR DEL NORTE 4739</v>
          </cell>
          <cell r="H434" t="str">
            <v>Iquique</v>
          </cell>
          <cell r="I434" t="str">
            <v>Iquique</v>
          </cell>
          <cell r="J434">
            <v>572314647</v>
          </cell>
          <cell r="K434">
            <v>972154579</v>
          </cell>
          <cell r="L434" t="str">
            <v>juntavecinalreinamariquique@gmail.com</v>
          </cell>
          <cell r="M434">
            <v>41903</v>
          </cell>
          <cell r="N434">
            <v>42999</v>
          </cell>
          <cell r="O434">
            <v>41424</v>
          </cell>
          <cell r="P434">
            <v>0</v>
          </cell>
          <cell r="Q434">
            <v>921996</v>
          </cell>
          <cell r="R434" t="str">
            <v>junta de Vecinos Reina Mar</v>
          </cell>
          <cell r="S434" t="str">
            <v>BANCO ESTADO DE CHILE</v>
          </cell>
          <cell r="T434" t="str">
            <v>CHEQUERA ELECTRONICA/ CUENTA VISTA</v>
          </cell>
          <cell r="U434">
            <v>0</v>
          </cell>
          <cell r="V434" t="str">
            <v>jorge Carvajal Alvarado</v>
          </cell>
          <cell r="W434" t="str">
            <v>8.018.682-7</v>
          </cell>
          <cell r="X434" t="str">
            <v>mar del norte 4739</v>
          </cell>
          <cell r="Y434">
            <v>72314647</v>
          </cell>
          <cell r="Z434">
            <v>72154579</v>
          </cell>
          <cell r="AA434" t="str">
            <v>juntavecinalreinamariquique@gmail.com</v>
          </cell>
          <cell r="AB434">
            <v>0</v>
          </cell>
          <cell r="AC434" t="str">
            <v>Ver Archivo</v>
          </cell>
          <cell r="AD434" t="str">
            <v>Ver Archivo</v>
          </cell>
          <cell r="AE434" t="str">
            <v>Ver Archivo</v>
          </cell>
          <cell r="AF434" t="str">
            <v>Ver Archivo</v>
          </cell>
          <cell r="AG434" t="str">
            <v>Ver Archivo</v>
          </cell>
        </row>
        <row r="435">
          <cell r="B435" t="str">
            <v>65.069.487-2</v>
          </cell>
          <cell r="C435" t="str">
            <v>Grabado</v>
          </cell>
          <cell r="D435" t="str">
            <v>0000-00-00 00:00:00</v>
          </cell>
          <cell r="E435">
            <v>0</v>
          </cell>
          <cell r="F435" t="str">
            <v>Feria Reina Del Tamarugal de la Tirana</v>
          </cell>
          <cell r="G435" t="str">
            <v>Marcos Castro N° 19 La Tirana</v>
          </cell>
          <cell r="H435" t="str">
            <v>Tamarugal</v>
          </cell>
          <cell r="I435" t="str">
            <v>Iquique</v>
          </cell>
          <cell r="J435">
            <v>0</v>
          </cell>
          <cell r="K435">
            <v>942678084</v>
          </cell>
          <cell r="L435" t="str">
            <v>marcelogeminis@gmail.com</v>
          </cell>
          <cell r="M435">
            <v>42433</v>
          </cell>
          <cell r="N435">
            <v>43528</v>
          </cell>
          <cell r="O435">
            <v>42465</v>
          </cell>
          <cell r="P435">
            <v>0</v>
          </cell>
          <cell r="Q435">
            <v>0</v>
          </cell>
          <cell r="R435" t="str">
            <v>Feria Reina Del Tamarugal de la Tirana</v>
          </cell>
          <cell r="S435">
            <v>0</v>
          </cell>
          <cell r="T435" t="str">
            <v>CHEQUERA ELECTRONICA/ CUENTA VISTA</v>
          </cell>
          <cell r="U435">
            <v>0</v>
          </cell>
          <cell r="V435" t="str">
            <v>Marcelino Gallardo Altamirano</v>
          </cell>
          <cell r="W435" t="str">
            <v>11.814.255-1</v>
          </cell>
          <cell r="X435" t="str">
            <v>Tarapaca N° 699 La Tirana</v>
          </cell>
          <cell r="Y435">
            <v>0</v>
          </cell>
          <cell r="Z435">
            <v>942678084</v>
          </cell>
          <cell r="AA435" t="str">
            <v>marcelogeminis@gmail.com</v>
          </cell>
          <cell r="AB435">
            <v>0</v>
          </cell>
          <cell r="AC435" t="str">
            <v>Ver Archivo</v>
          </cell>
          <cell r="AD435" t="str">
            <v>Ver Archivo</v>
          </cell>
          <cell r="AE435" t="str">
            <v>Ver Archivo</v>
          </cell>
          <cell r="AF435" t="str">
            <v>Ver Archivo</v>
          </cell>
          <cell r="AG435" t="str">
            <v>Ver Archivo</v>
          </cell>
        </row>
        <row r="436">
          <cell r="B436" t="str">
            <v>65.633.350-2</v>
          </cell>
          <cell r="C436" t="str">
            <v>Validada</v>
          </cell>
          <cell r="D436">
            <v>42846.380150462966</v>
          </cell>
          <cell r="E436">
            <v>0</v>
          </cell>
          <cell r="F436" t="str">
            <v>JUNTA DE VECINOS VIDA NUEVA</v>
          </cell>
          <cell r="G436" t="str">
            <v>CALLE 4 3688</v>
          </cell>
          <cell r="H436" t="str">
            <v>Iquique</v>
          </cell>
          <cell r="I436" t="str">
            <v>Alto Hospicio</v>
          </cell>
          <cell r="J436">
            <v>0</v>
          </cell>
          <cell r="K436">
            <v>990505724</v>
          </cell>
          <cell r="L436" t="str">
            <v>jjvv.vidanueva@gmail.com</v>
          </cell>
          <cell r="M436">
            <v>42044</v>
          </cell>
          <cell r="N436">
            <v>43140</v>
          </cell>
          <cell r="O436">
            <v>37886</v>
          </cell>
          <cell r="P436">
            <v>0</v>
          </cell>
          <cell r="Q436">
            <v>1860243896</v>
          </cell>
          <cell r="R436" t="str">
            <v>JUNTA DE VECINOS VIDA NUEVA</v>
          </cell>
          <cell r="S436" t="str">
            <v>BANCO ESTADO DE CHILE</v>
          </cell>
          <cell r="T436" t="str">
            <v>CUENTA DE AHORROS</v>
          </cell>
          <cell r="U436">
            <v>0</v>
          </cell>
          <cell r="V436" t="str">
            <v>LUIS ENRIQUE ARAYA TORRIJOS</v>
          </cell>
          <cell r="W436" t="str">
            <v>12.939.070-0</v>
          </cell>
          <cell r="X436" t="str">
            <v>PJE. YUNGAY BAJO 3720</v>
          </cell>
          <cell r="Y436">
            <v>0</v>
          </cell>
          <cell r="Z436">
            <v>997073067</v>
          </cell>
          <cell r="AA436" t="str">
            <v>jjvv.vidanueva@gmail.com</v>
          </cell>
          <cell r="AB436">
            <v>0</v>
          </cell>
          <cell r="AC436" t="str">
            <v>Ver Archivo</v>
          </cell>
          <cell r="AD436" t="str">
            <v>Ver Archivo</v>
          </cell>
          <cell r="AE436" t="str">
            <v>Ver Archivo</v>
          </cell>
          <cell r="AF436" t="str">
            <v>Ver Archivo</v>
          </cell>
          <cell r="AG436" t="str">
            <v>Ver Archivo</v>
          </cell>
        </row>
        <row r="437">
          <cell r="B437" t="str">
            <v>75.964.510-3</v>
          </cell>
          <cell r="C437" t="str">
            <v>Grabado</v>
          </cell>
          <cell r="D437">
            <v>42741.426655092589</v>
          </cell>
          <cell r="E437">
            <v>0</v>
          </cell>
          <cell r="F437" t="str">
            <v>junta de vecinos No.- 8 huatacondo</v>
          </cell>
          <cell r="G437" t="str">
            <v>sede social del pueblo huatacondo</v>
          </cell>
          <cell r="H437" t="str">
            <v>Tamarugal</v>
          </cell>
          <cell r="I437" t="str">
            <v>Pozo Almonte</v>
          </cell>
          <cell r="J437">
            <v>0</v>
          </cell>
          <cell r="K437">
            <v>572741350</v>
          </cell>
          <cell r="L437" t="str">
            <v>juntavecinal.8huatacondo@gmail.com</v>
          </cell>
          <cell r="M437">
            <v>42370</v>
          </cell>
          <cell r="N437">
            <v>43101</v>
          </cell>
          <cell r="O437">
            <v>27123</v>
          </cell>
          <cell r="P437">
            <v>0</v>
          </cell>
          <cell r="Q437">
            <v>13657327550</v>
          </cell>
          <cell r="R437" t="str">
            <v>junta de vecinos No.- 8 huatacondo</v>
          </cell>
          <cell r="S437" t="str">
            <v>BANCO ESTADO DE CHILE</v>
          </cell>
          <cell r="T437" t="str">
            <v>CUENTA DE AHORROS</v>
          </cell>
          <cell r="U437">
            <v>0</v>
          </cell>
          <cell r="V437" t="str">
            <v>mauricio hidalgo hidalgo</v>
          </cell>
          <cell r="W437" t="str">
            <v>14.108.622-7</v>
          </cell>
          <cell r="X437" t="str">
            <v>italo degregori s/n</v>
          </cell>
          <cell r="Y437">
            <v>0</v>
          </cell>
          <cell r="Z437">
            <v>988027458</v>
          </cell>
          <cell r="AA437" t="str">
            <v>juntavecinal8.huatacondo@gmail.com</v>
          </cell>
          <cell r="AB437">
            <v>0</v>
          </cell>
          <cell r="AC437" t="str">
            <v>Ver Archivo</v>
          </cell>
          <cell r="AD437" t="str">
            <v>Ver Archivo</v>
          </cell>
          <cell r="AE437" t="str">
            <v>Ver Archivo</v>
          </cell>
          <cell r="AF437" t="str">
            <v>Ver Archivo</v>
          </cell>
          <cell r="AG437" t="str">
            <v>Ver Archivo</v>
          </cell>
        </row>
        <row r="438">
          <cell r="B438" t="str">
            <v>65.007.582-K</v>
          </cell>
          <cell r="C438" t="str">
            <v>Grabado</v>
          </cell>
          <cell r="D438">
            <v>42579.720370370371</v>
          </cell>
          <cell r="E438">
            <v>0</v>
          </cell>
          <cell r="F438" t="str">
            <v>AGRUPACION DE FERIANTES ESFUERZO DE MUJER</v>
          </cell>
          <cell r="G438" t="str">
            <v>CALLE CONTINENTAL s/n SECTOR LA PAMPA</v>
          </cell>
          <cell r="H438" t="str">
            <v>Iquique</v>
          </cell>
          <cell r="I438" t="str">
            <v>Alto Hospicio</v>
          </cell>
          <cell r="J438">
            <v>57444219</v>
          </cell>
          <cell r="K438">
            <v>986336302</v>
          </cell>
          <cell r="L438" t="str">
            <v>agrupacionesfuerzodemujer@gmail.com</v>
          </cell>
          <cell r="M438">
            <v>41453</v>
          </cell>
          <cell r="N438">
            <v>42548</v>
          </cell>
          <cell r="O438">
            <v>39779</v>
          </cell>
          <cell r="P438">
            <v>0</v>
          </cell>
          <cell r="Q438">
            <v>13666945678</v>
          </cell>
          <cell r="R438" t="str">
            <v>agrupacionferiantesesfuerzodemujer</v>
          </cell>
          <cell r="S438" t="str">
            <v>BANCO ESTADO DE CHILE</v>
          </cell>
          <cell r="T438" t="str">
            <v>CUENTA DE AHORROS</v>
          </cell>
          <cell r="U438">
            <v>0</v>
          </cell>
          <cell r="V438" t="str">
            <v>GABRIELA SEPULVEDA ROJAS</v>
          </cell>
          <cell r="W438" t="str">
            <v>13.173.220-1</v>
          </cell>
          <cell r="X438" t="str">
            <v>CALLE CONTINENTAL s/n SECTOR LA PAMPA</v>
          </cell>
          <cell r="Y438">
            <v>57423472</v>
          </cell>
          <cell r="Z438">
            <v>986336302</v>
          </cell>
          <cell r="AA438" t="str">
            <v>agrupcionesfuerzodemujer@gmail,com</v>
          </cell>
          <cell r="AB438">
            <v>0</v>
          </cell>
          <cell r="AC438" t="str">
            <v>Ver Archivo</v>
          </cell>
          <cell r="AD438" t="str">
            <v>Ver Archivo</v>
          </cell>
          <cell r="AE438" t="str">
            <v>Ver Archivo</v>
          </cell>
          <cell r="AF438" t="str">
            <v>Ver Archivo</v>
          </cell>
          <cell r="AG438" t="str">
            <v>Ver Archivo</v>
          </cell>
        </row>
        <row r="439">
          <cell r="B439" t="str">
            <v>72.380.100-1</v>
          </cell>
          <cell r="C439" t="str">
            <v>Grabado</v>
          </cell>
          <cell r="D439">
            <v>42741.426249999997</v>
          </cell>
          <cell r="E439">
            <v>0</v>
          </cell>
          <cell r="F439" t="str">
            <v>Junta de Vecinos N° 13 Padre Alberto Hurtado</v>
          </cell>
          <cell r="G439" t="str">
            <v>Las buganvilias S/N</v>
          </cell>
          <cell r="H439" t="str">
            <v>Iquique</v>
          </cell>
          <cell r="I439" t="str">
            <v>Iquique</v>
          </cell>
          <cell r="J439">
            <v>572260458</v>
          </cell>
          <cell r="K439">
            <v>942047268</v>
          </cell>
          <cell r="L439" t="str">
            <v>elychia21@hotmail.com</v>
          </cell>
          <cell r="M439">
            <v>42232</v>
          </cell>
          <cell r="N439">
            <v>43328</v>
          </cell>
          <cell r="O439">
            <v>32912</v>
          </cell>
          <cell r="P439">
            <v>0</v>
          </cell>
          <cell r="Q439">
            <v>1366172579</v>
          </cell>
          <cell r="R439" t="str">
            <v>Junta de Vecinos N° 13 Padre Alberto Hurtado</v>
          </cell>
          <cell r="S439" t="str">
            <v>BANCO ESTADO DE CHILE</v>
          </cell>
          <cell r="T439" t="str">
            <v>CUENTA DE AHORROS</v>
          </cell>
          <cell r="U439">
            <v>0</v>
          </cell>
          <cell r="V439" t="str">
            <v>Elizabeth Chia Choy</v>
          </cell>
          <cell r="W439" t="str">
            <v>7.082.711-5</v>
          </cell>
          <cell r="X439" t="str">
            <v>Las Buganvilias 2513</v>
          </cell>
          <cell r="Y439">
            <v>572260458</v>
          </cell>
          <cell r="Z439">
            <v>942047268</v>
          </cell>
          <cell r="AA439" t="str">
            <v>elychia21@hotmail.com</v>
          </cell>
          <cell r="AB439">
            <v>0</v>
          </cell>
          <cell r="AC439" t="str">
            <v>Ver Archivo</v>
          </cell>
          <cell r="AD439" t="str">
            <v>Ver Archivo</v>
          </cell>
          <cell r="AE439" t="str">
            <v>Ver Archivo</v>
          </cell>
          <cell r="AF439" t="str">
            <v>Ver Archivo</v>
          </cell>
          <cell r="AG439" t="str">
            <v>Ver Archivo</v>
          </cell>
        </row>
        <row r="440">
          <cell r="B440" t="str">
            <v>65.042.041-1</v>
          </cell>
          <cell r="C440" t="str">
            <v>Grabado</v>
          </cell>
          <cell r="D440">
            <v>42741.426736111112</v>
          </cell>
          <cell r="E440">
            <v>0</v>
          </cell>
          <cell r="F440" t="str">
            <v>comite de agua potable rural de tirana</v>
          </cell>
          <cell r="G440" t="str">
            <v>la tirana sin numero</v>
          </cell>
          <cell r="H440" t="str">
            <v>Tamarugal</v>
          </cell>
          <cell r="I440" t="str">
            <v>Pozo Almonte</v>
          </cell>
          <cell r="J440">
            <v>0</v>
          </cell>
          <cell r="K440">
            <v>995435448</v>
          </cell>
          <cell r="L440" t="str">
            <v>comitepotabletirana@gmail.com</v>
          </cell>
          <cell r="M440">
            <v>41665</v>
          </cell>
          <cell r="N440">
            <v>42761</v>
          </cell>
          <cell r="O440">
            <v>40700</v>
          </cell>
          <cell r="P440">
            <v>0</v>
          </cell>
          <cell r="Q440">
            <v>1366212767</v>
          </cell>
          <cell r="R440" t="str">
            <v>comite de agua potable rural de tirana</v>
          </cell>
          <cell r="S440" t="str">
            <v>BANCO ESTADO DE CHILE</v>
          </cell>
          <cell r="T440" t="str">
            <v>CUENTA DE AHORROS</v>
          </cell>
          <cell r="U440">
            <v>0</v>
          </cell>
          <cell r="V440" t="str">
            <v>irene</v>
          </cell>
          <cell r="W440" t="str">
            <v>6.044.068-9</v>
          </cell>
          <cell r="X440" t="str">
            <v>la tirana sin munero</v>
          </cell>
          <cell r="Y440">
            <v>0</v>
          </cell>
          <cell r="Z440">
            <v>995435448</v>
          </cell>
          <cell r="AA440" t="str">
            <v>comitepotabletirana@gmail.com</v>
          </cell>
          <cell r="AB440">
            <v>0</v>
          </cell>
          <cell r="AC440" t="str">
            <v>Ver Archivo</v>
          </cell>
          <cell r="AD440" t="str">
            <v>Ver Archivo</v>
          </cell>
          <cell r="AE440" t="str">
            <v>Ver Archivo</v>
          </cell>
          <cell r="AF440" t="str">
            <v>Ver Archivo</v>
          </cell>
          <cell r="AG440" t="str">
            <v>Ver Archivo</v>
          </cell>
        </row>
        <row r="441">
          <cell r="B441" t="str">
            <v>65.088.381-0</v>
          </cell>
          <cell r="C441" t="str">
            <v>Validada</v>
          </cell>
          <cell r="D441">
            <v>42857.483784722222</v>
          </cell>
          <cell r="E441">
            <v>0</v>
          </cell>
          <cell r="F441" t="str">
            <v>Club deportivo triunfo</v>
          </cell>
          <cell r="G441" t="str">
            <v>Erra Zurich sur 2713 block p dept 43</v>
          </cell>
          <cell r="H441" t="str">
            <v>Iquique</v>
          </cell>
          <cell r="I441" t="str">
            <v>Iquique</v>
          </cell>
          <cell r="J441">
            <v>74038390</v>
          </cell>
          <cell r="K441">
            <v>991225264</v>
          </cell>
          <cell r="L441" t="str">
            <v>Miguel.diregente1984@Gmail. Com</v>
          </cell>
          <cell r="M441">
            <v>42241</v>
          </cell>
          <cell r="N441">
            <v>43337</v>
          </cell>
          <cell r="O441">
            <v>41884</v>
          </cell>
          <cell r="P441">
            <v>0</v>
          </cell>
          <cell r="Q441">
            <v>163249219</v>
          </cell>
          <cell r="R441" t="str">
            <v>club deportivo triunfo</v>
          </cell>
          <cell r="S441" t="str">
            <v>BANCO ESTADO DE CHILE</v>
          </cell>
          <cell r="T441" t="str">
            <v>CUENTA DE AHORROS</v>
          </cell>
          <cell r="U441">
            <v>0</v>
          </cell>
          <cell r="V441" t="str">
            <v>NURIA EUGENIA BARAHONA ARAYA</v>
          </cell>
          <cell r="W441" t="str">
            <v>9.756.038-2</v>
          </cell>
          <cell r="X441" t="str">
            <v>Errazuriz sur #2713 block P depto. 43,Iquique, region de Tarapacá</v>
          </cell>
          <cell r="Y441">
            <v>0</v>
          </cell>
          <cell r="Z441">
            <v>991225264</v>
          </cell>
          <cell r="AA441" t="str">
            <v>Miguel.diregente1984@Gmail.Com</v>
          </cell>
          <cell r="AB441">
            <v>0</v>
          </cell>
          <cell r="AC441" t="str">
            <v>Ver Archivo</v>
          </cell>
          <cell r="AD441" t="str">
            <v>Ver Archivo</v>
          </cell>
          <cell r="AE441" t="str">
            <v>Ver Archivo</v>
          </cell>
          <cell r="AF441" t="str">
            <v>Ver Archivo</v>
          </cell>
          <cell r="AG441" t="str">
            <v>Ver Archivo</v>
          </cell>
        </row>
        <row r="442">
          <cell r="B442" t="str">
            <v>65.044.594-5</v>
          </cell>
          <cell r="C442" t="str">
            <v>Grabado</v>
          </cell>
          <cell r="D442">
            <v>42741.426793981482</v>
          </cell>
          <cell r="E442">
            <v>0</v>
          </cell>
          <cell r="F442" t="str">
            <v>JUNTA VECINAL GRUMETE BOLADOS 26</v>
          </cell>
          <cell r="G442" t="str">
            <v>21 DE MAYO 454</v>
          </cell>
          <cell r="H442" t="str">
            <v>Iquique</v>
          </cell>
          <cell r="I442" t="str">
            <v>Iquique</v>
          </cell>
          <cell r="J442">
            <v>0</v>
          </cell>
          <cell r="K442">
            <v>998490979</v>
          </cell>
          <cell r="L442" t="str">
            <v>jjvvgrumetebolados@gmail.com</v>
          </cell>
          <cell r="M442">
            <v>41727</v>
          </cell>
          <cell r="N442">
            <v>42456</v>
          </cell>
          <cell r="O442">
            <v>27823</v>
          </cell>
          <cell r="P442">
            <v>0</v>
          </cell>
          <cell r="Q442">
            <v>1366156964</v>
          </cell>
          <cell r="R442" t="str">
            <v>Junta de Vecinos Grumete Bolados N° 26</v>
          </cell>
          <cell r="S442" t="str">
            <v>BANCO ESTADO DE CHILE</v>
          </cell>
          <cell r="T442" t="str">
            <v>CUENTA DE AHORROS</v>
          </cell>
          <cell r="U442">
            <v>0</v>
          </cell>
          <cell r="V442" t="str">
            <v>NELIDA SUSANA DAVILA VARAS</v>
          </cell>
          <cell r="W442" t="str">
            <v>10.029.135-5</v>
          </cell>
          <cell r="X442" t="str">
            <v>21 de mayo # 804</v>
          </cell>
          <cell r="Y442">
            <v>0</v>
          </cell>
          <cell r="Z442">
            <v>998490979</v>
          </cell>
          <cell r="AA442" t="str">
            <v>jjvvgrumetebolados@gmail.com</v>
          </cell>
          <cell r="AB442">
            <v>0</v>
          </cell>
          <cell r="AC442" t="str">
            <v>Ver Archivo</v>
          </cell>
          <cell r="AD442" t="str">
            <v>Ver Archivo</v>
          </cell>
          <cell r="AE442" t="str">
            <v>Ver Archivo</v>
          </cell>
          <cell r="AF442" t="str">
            <v>Ver Archivo</v>
          </cell>
          <cell r="AG442" t="str">
            <v>Ver Archivo</v>
          </cell>
        </row>
        <row r="443">
          <cell r="B443" t="str">
            <v>65.450.210-2</v>
          </cell>
          <cell r="C443" t="str">
            <v>Validada</v>
          </cell>
          <cell r="D443">
            <v>42877.694837962961</v>
          </cell>
          <cell r="E443">
            <v>0</v>
          </cell>
          <cell r="F443" t="str">
            <v>junta de vecinos Granaderos N46</v>
          </cell>
          <cell r="G443" t="str">
            <v>Arturo Fernández 1994</v>
          </cell>
          <cell r="H443" t="str">
            <v>Iquique</v>
          </cell>
          <cell r="I443" t="str">
            <v>Iquique</v>
          </cell>
          <cell r="J443">
            <v>572473678</v>
          </cell>
          <cell r="K443">
            <v>71309536</v>
          </cell>
          <cell r="L443" t="str">
            <v>granaderos_n46@hotmail.com</v>
          </cell>
          <cell r="M443">
            <v>41637</v>
          </cell>
          <cell r="N443">
            <v>42733</v>
          </cell>
          <cell r="O443">
            <v>32889</v>
          </cell>
          <cell r="P443">
            <v>0</v>
          </cell>
          <cell r="Q443">
            <v>1365685580</v>
          </cell>
          <cell r="R443" t="str">
            <v>JUNTA DE VECINOS GRANADEROS N 46</v>
          </cell>
          <cell r="S443" t="str">
            <v>BANCO ESTADO DE CHILE</v>
          </cell>
          <cell r="T443" t="str">
            <v>CUENTA DE AHORROS</v>
          </cell>
          <cell r="U443">
            <v>0</v>
          </cell>
          <cell r="V443" t="str">
            <v>Regina Vera Farias</v>
          </cell>
          <cell r="W443" t="str">
            <v>5.535.369-7</v>
          </cell>
          <cell r="X443" t="str">
            <v>Juan Martinez 1843</v>
          </cell>
          <cell r="Y443">
            <v>572474378</v>
          </cell>
          <cell r="Z443">
            <v>71309536</v>
          </cell>
          <cell r="AA443" t="str">
            <v>rvf1945@gmail.com</v>
          </cell>
          <cell r="AB443">
            <v>0</v>
          </cell>
          <cell r="AC443" t="str">
            <v>Ver Archivo</v>
          </cell>
          <cell r="AD443" t="str">
            <v>Ver Archivo</v>
          </cell>
          <cell r="AE443" t="str">
            <v>Ver Archivo</v>
          </cell>
          <cell r="AF443" t="str">
            <v>Ver Archivo</v>
          </cell>
          <cell r="AG443" t="str">
            <v>Ver Archivo</v>
          </cell>
        </row>
        <row r="444">
          <cell r="B444" t="str">
            <v>65.108.761-9</v>
          </cell>
          <cell r="C444" t="str">
            <v>Grabado</v>
          </cell>
          <cell r="D444">
            <v>42741.426423611112</v>
          </cell>
          <cell r="E444">
            <v>0</v>
          </cell>
          <cell r="F444" t="str">
            <v>AGRUPACION DE CONSULTANTES DEL SERVICIO DE PSIQUIATRIA</v>
          </cell>
          <cell r="G444" t="str">
            <v>HERNAN FUENZALIDA 1066</v>
          </cell>
          <cell r="H444" t="str">
            <v>Iquique</v>
          </cell>
          <cell r="I444" t="str">
            <v>Iquique</v>
          </cell>
          <cell r="J444">
            <v>572425661</v>
          </cell>
          <cell r="K444">
            <v>93592693</v>
          </cell>
          <cell r="L444" t="str">
            <v>agr.servicio.psiquiatria@gmail.com</v>
          </cell>
          <cell r="M444">
            <v>42161</v>
          </cell>
          <cell r="N444">
            <v>43257</v>
          </cell>
          <cell r="O444">
            <v>36668</v>
          </cell>
          <cell r="P444">
            <v>0</v>
          </cell>
          <cell r="Q444">
            <v>6219968761009</v>
          </cell>
          <cell r="R444" t="str">
            <v>AGRUPACION DE CONSULTANTES DEL SERVICIO DE PSIQUIATRIA</v>
          </cell>
          <cell r="S444" t="str">
            <v>BANCO ESTADO DE CHILE</v>
          </cell>
          <cell r="T444" t="str">
            <v>CHEQUERA ELECTRONICA/ CUENTA VISTA</v>
          </cell>
          <cell r="U444">
            <v>0</v>
          </cell>
          <cell r="V444" t="str">
            <v>RUBEN ENRIQUE VALDES YAÑEZ</v>
          </cell>
          <cell r="W444" t="str">
            <v>8.082.252-9</v>
          </cell>
          <cell r="X444" t="str">
            <v>ZEGERS 1599</v>
          </cell>
          <cell r="Y444">
            <v>0</v>
          </cell>
          <cell r="Z444">
            <v>972259060</v>
          </cell>
          <cell r="AA444" t="str">
            <v>agr.servicio.psiquiatria@gmail.com</v>
          </cell>
          <cell r="AB444">
            <v>0</v>
          </cell>
          <cell r="AC444" t="str">
            <v>Ver Archivo</v>
          </cell>
          <cell r="AD444" t="str">
            <v>Ver Archivo</v>
          </cell>
          <cell r="AE444" t="str">
            <v>Ver Archivo</v>
          </cell>
          <cell r="AF444" t="str">
            <v>Ver Archivo</v>
          </cell>
          <cell r="AG444" t="str">
            <v>Ver Archivo</v>
          </cell>
        </row>
        <row r="445">
          <cell r="B445" t="str">
            <v>65.040.897-7</v>
          </cell>
          <cell r="C445" t="str">
            <v>Grabado</v>
          </cell>
          <cell r="D445">
            <v>42493.386712962965</v>
          </cell>
          <cell r="E445">
            <v>0</v>
          </cell>
          <cell r="F445" t="str">
            <v>CENTRO SOCIAL Y CULTURAL DAMAS DE ROSADO</v>
          </cell>
          <cell r="G445" t="str">
            <v>TADEO HAENKE Nº2232</v>
          </cell>
          <cell r="H445" t="str">
            <v>Iquique</v>
          </cell>
          <cell r="I445" t="str">
            <v>Iquique</v>
          </cell>
          <cell r="J445">
            <v>0</v>
          </cell>
          <cell r="K445">
            <v>83176355</v>
          </cell>
          <cell r="L445" t="str">
            <v>damasderosadoiquique@gmail.com</v>
          </cell>
          <cell r="M445">
            <v>41936</v>
          </cell>
          <cell r="N445">
            <v>43032</v>
          </cell>
          <cell r="O445">
            <v>40417</v>
          </cell>
          <cell r="P445">
            <v>0</v>
          </cell>
          <cell r="Q445">
            <v>1366155143</v>
          </cell>
          <cell r="R445" t="str">
            <v>CENTRO SOCIAL Y CULTURAL DAMAS DE ROSADO</v>
          </cell>
          <cell r="S445" t="str">
            <v>BANCO ESTADO DE CHILE</v>
          </cell>
          <cell r="T445" t="str">
            <v>CUENTA DE AHORROS</v>
          </cell>
          <cell r="U445">
            <v>0</v>
          </cell>
          <cell r="V445" t="str">
            <v>ROSA ZUNILDA GONZALEZ OYANEDEL</v>
          </cell>
          <cell r="W445" t="str">
            <v>4.950.458-6</v>
          </cell>
          <cell r="X445" t="str">
            <v>LA CONCORDIA Nº2158, IQUIQUE</v>
          </cell>
          <cell r="Y445">
            <v>0</v>
          </cell>
          <cell r="Z445">
            <v>83176355</v>
          </cell>
          <cell r="AA445" t="str">
            <v>damasderosadoiquique@gmail.com</v>
          </cell>
          <cell r="AB445">
            <v>0</v>
          </cell>
          <cell r="AC445" t="str">
            <v>Ver Archivo</v>
          </cell>
          <cell r="AD445" t="str">
            <v>Ver Archivo</v>
          </cell>
          <cell r="AE445" t="str">
            <v>Ver Archivo</v>
          </cell>
          <cell r="AF445" t="str">
            <v>Ver Archivo</v>
          </cell>
          <cell r="AG445" t="str">
            <v>Ver Archivo</v>
          </cell>
        </row>
        <row r="446">
          <cell r="B446" t="str">
            <v>65.036.254-3</v>
          </cell>
          <cell r="C446" t="str">
            <v>Validada</v>
          </cell>
          <cell r="D446">
            <v>42846.385520833333</v>
          </cell>
          <cell r="E446">
            <v>0</v>
          </cell>
          <cell r="F446" t="str">
            <v>Club Deportivo Guerreritos</v>
          </cell>
          <cell r="G446" t="str">
            <v>Ines Solari Magnasco 2577</v>
          </cell>
          <cell r="H446" t="str">
            <v>Iquique</v>
          </cell>
          <cell r="I446" t="str">
            <v>Iquique</v>
          </cell>
          <cell r="J446">
            <v>0</v>
          </cell>
          <cell r="K446">
            <v>989415103</v>
          </cell>
          <cell r="L446" t="str">
            <v>guerreritosfutbolclub@hotmail.com</v>
          </cell>
          <cell r="M446">
            <v>42443</v>
          </cell>
          <cell r="N446">
            <v>43701</v>
          </cell>
          <cell r="O446">
            <v>40590</v>
          </cell>
          <cell r="P446">
            <v>0</v>
          </cell>
          <cell r="Q446">
            <v>1366169624</v>
          </cell>
          <cell r="R446" t="str">
            <v>Club Deportivo Guerreritos</v>
          </cell>
          <cell r="S446" t="str">
            <v>BANCO ESTADO DE CHILE</v>
          </cell>
          <cell r="T446" t="str">
            <v>CHEQUERA ELECTRONICA/ CUENTA VISTA</v>
          </cell>
          <cell r="U446">
            <v>0</v>
          </cell>
          <cell r="V446" t="str">
            <v>Mirta Concepción Belmar López</v>
          </cell>
          <cell r="W446" t="str">
            <v>5.629.829-0</v>
          </cell>
          <cell r="X446" t="str">
            <v>Ines Solari Magnasco 2577</v>
          </cell>
          <cell r="Y446">
            <v>0</v>
          </cell>
          <cell r="Z446">
            <v>989415103</v>
          </cell>
          <cell r="AA446" t="str">
            <v>guerreritosfutbolclub@hotmail.com</v>
          </cell>
          <cell r="AB446">
            <v>0</v>
          </cell>
          <cell r="AC446" t="str">
            <v>Ver Archivo</v>
          </cell>
          <cell r="AD446" t="str">
            <v>Ver Archivo</v>
          </cell>
          <cell r="AE446" t="str">
            <v>Ver Archivo</v>
          </cell>
          <cell r="AF446" t="str">
            <v>Ver Archivo</v>
          </cell>
          <cell r="AG446" t="str">
            <v>Ver Archivo</v>
          </cell>
        </row>
        <row r="447">
          <cell r="B447" t="str">
            <v>65.102.261-4</v>
          </cell>
          <cell r="C447" t="str">
            <v>Grabado</v>
          </cell>
          <cell r="D447" t="str">
            <v>0000-00-00 00:00:00</v>
          </cell>
          <cell r="E447">
            <v>0</v>
          </cell>
          <cell r="F447">
            <v>0</v>
          </cell>
          <cell r="G447" t="str">
            <v>libertad 750</v>
          </cell>
          <cell r="H447" t="str">
            <v>Iquique</v>
          </cell>
          <cell r="I447" t="str">
            <v>Iquique</v>
          </cell>
          <cell r="J447">
            <v>572425565</v>
          </cell>
          <cell r="K447">
            <v>78948061</v>
          </cell>
          <cell r="L447" t="str">
            <v>director.cai@educacionadventista.cl</v>
          </cell>
          <cell r="M447">
            <v>41956</v>
          </cell>
          <cell r="N447">
            <v>43052</v>
          </cell>
          <cell r="O447">
            <v>42067</v>
          </cell>
          <cell r="P447">
            <v>0</v>
          </cell>
          <cell r="Q447">
            <v>35420341</v>
          </cell>
          <cell r="R447" t="str">
            <v>fundacion educacional arnaldo salamanca cid</v>
          </cell>
          <cell r="S447" t="str">
            <v>BANCO DE CREDITO E INVERSIONES</v>
          </cell>
          <cell r="T447" t="str">
            <v>CUENTA CORRIENTE</v>
          </cell>
          <cell r="U447">
            <v>0</v>
          </cell>
          <cell r="V447">
            <v>0</v>
          </cell>
          <cell r="W447">
            <v>0</v>
          </cell>
          <cell r="X447">
            <v>0</v>
          </cell>
          <cell r="Y447">
            <v>0</v>
          </cell>
          <cell r="Z447">
            <v>0</v>
          </cell>
          <cell r="AA447">
            <v>0</v>
          </cell>
          <cell r="AB447">
            <v>0</v>
          </cell>
          <cell r="AC447">
            <v>0</v>
          </cell>
          <cell r="AD447">
            <v>0</v>
          </cell>
          <cell r="AE447">
            <v>0</v>
          </cell>
          <cell r="AF447">
            <v>0</v>
          </cell>
          <cell r="AG447">
            <v>0</v>
          </cell>
        </row>
        <row r="448">
          <cell r="B448" t="str">
            <v>65.023.455-3</v>
          </cell>
          <cell r="C448" t="str">
            <v>Validada</v>
          </cell>
          <cell r="D448">
            <v>42872.611516203702</v>
          </cell>
          <cell r="E448">
            <v>0</v>
          </cell>
          <cell r="F448" t="str">
            <v>JUNTA DE VECINOS ALCANTAGUA</v>
          </cell>
          <cell r="G448" t="str">
            <v>CHINTAGUAY PJE. 1 # 1850</v>
          </cell>
          <cell r="H448" t="str">
            <v>Iquique</v>
          </cell>
          <cell r="I448" t="str">
            <v>Iquique</v>
          </cell>
          <cell r="J448">
            <v>0</v>
          </cell>
          <cell r="K448">
            <v>88101902</v>
          </cell>
          <cell r="L448" t="str">
            <v>juntadevecinosalcatagua@gmail.com</v>
          </cell>
          <cell r="M448">
            <v>42205</v>
          </cell>
          <cell r="N448">
            <v>43301</v>
          </cell>
          <cell r="O448">
            <v>40166</v>
          </cell>
          <cell r="P448">
            <v>0</v>
          </cell>
          <cell r="Q448">
            <v>1460190246</v>
          </cell>
          <cell r="R448" t="str">
            <v>JUNTA DE VECINOS ALCANTAGUA</v>
          </cell>
          <cell r="S448" t="str">
            <v>BANCO ESTADO DE CHILE</v>
          </cell>
          <cell r="T448" t="str">
            <v>CUENTA DE AHORROS</v>
          </cell>
          <cell r="U448">
            <v>0</v>
          </cell>
          <cell r="V448" t="str">
            <v>JULIO CASTILLO PALACIOS</v>
          </cell>
          <cell r="W448" t="str">
            <v>7.221.937-6</v>
          </cell>
          <cell r="X448" t="str">
            <v>CHINTAGUAY PJE.1 #1850</v>
          </cell>
          <cell r="Y448">
            <v>0</v>
          </cell>
          <cell r="Z448">
            <v>988101902</v>
          </cell>
          <cell r="AA448" t="str">
            <v>castillo_franco_1@hotmail.com</v>
          </cell>
          <cell r="AB448">
            <v>0</v>
          </cell>
          <cell r="AC448" t="str">
            <v>Ver Archivo</v>
          </cell>
          <cell r="AD448" t="str">
            <v>Ver Archivo</v>
          </cell>
          <cell r="AE448" t="str">
            <v>Ver Archivo</v>
          </cell>
          <cell r="AF448" t="str">
            <v>Ver Archivo</v>
          </cell>
          <cell r="AG448" t="str">
            <v>Ver Archivo</v>
          </cell>
        </row>
        <row r="449">
          <cell r="B449" t="str">
            <v>65.295.920-2</v>
          </cell>
          <cell r="C449" t="str">
            <v>Validada</v>
          </cell>
          <cell r="D449">
            <v>42877.684699074074</v>
          </cell>
          <cell r="E449">
            <v>0</v>
          </cell>
          <cell r="F449" t="str">
            <v>JUNTA DE VECINOS IQUIQUE SUR</v>
          </cell>
          <cell r="G449" t="str">
            <v>avda. la tirana con playa blanca S/N</v>
          </cell>
          <cell r="H449" t="str">
            <v>Iquique</v>
          </cell>
          <cell r="I449" t="str">
            <v>Iquique</v>
          </cell>
          <cell r="J449">
            <v>0</v>
          </cell>
          <cell r="K449">
            <v>966421347</v>
          </cell>
          <cell r="L449" t="str">
            <v>juntadevecinosiquiquesur@gmail.com</v>
          </cell>
          <cell r="M449">
            <v>41728</v>
          </cell>
          <cell r="N449">
            <v>42824</v>
          </cell>
          <cell r="O449">
            <v>33126</v>
          </cell>
          <cell r="P449">
            <v>0</v>
          </cell>
          <cell r="Q449">
            <v>1260240281</v>
          </cell>
          <cell r="R449" t="str">
            <v>JUNTA DE VECINOS IQUIQUE SUR</v>
          </cell>
          <cell r="S449" t="str">
            <v>BANCO ESTADO DE CHILE</v>
          </cell>
          <cell r="T449" t="str">
            <v>CUENTA DE AHORROS</v>
          </cell>
          <cell r="U449">
            <v>0</v>
          </cell>
          <cell r="V449" t="str">
            <v>ELIZABETH ANTONIA PEREZ ESPINOZA</v>
          </cell>
          <cell r="W449" t="str">
            <v>8.691.105-1</v>
          </cell>
          <cell r="X449" t="str">
            <v>LOS CHUNCHOS 3235</v>
          </cell>
          <cell r="Y449">
            <v>0</v>
          </cell>
          <cell r="Z449">
            <v>966421347</v>
          </cell>
          <cell r="AA449" t="str">
            <v>IQUIQUESUR@HOTMAIL.COM</v>
          </cell>
          <cell r="AB449">
            <v>0</v>
          </cell>
          <cell r="AC449" t="str">
            <v>Ver Archivo</v>
          </cell>
          <cell r="AD449" t="str">
            <v>Ver Archivo</v>
          </cell>
          <cell r="AE449" t="str">
            <v>Ver Archivo</v>
          </cell>
          <cell r="AF449" t="str">
            <v>Ver Archivo</v>
          </cell>
          <cell r="AG449" t="str">
            <v>Ver Archivo</v>
          </cell>
        </row>
        <row r="450">
          <cell r="B450" t="str">
            <v>65.946.620-1</v>
          </cell>
          <cell r="C450" t="str">
            <v>Validada</v>
          </cell>
          <cell r="D450">
            <v>42877.643703703703</v>
          </cell>
          <cell r="E450">
            <v>0</v>
          </cell>
          <cell r="F450" t="str">
            <v>JUNTA DE VECINOS DUNAS 1</v>
          </cell>
          <cell r="G450" t="str">
            <v>LOS DANZANTES 2952-A</v>
          </cell>
          <cell r="H450" t="str">
            <v>Iquique</v>
          </cell>
          <cell r="I450" t="str">
            <v>Iquique</v>
          </cell>
          <cell r="J450">
            <v>0</v>
          </cell>
          <cell r="K450">
            <v>986813403</v>
          </cell>
          <cell r="L450" t="str">
            <v>juntadevecinosdunas1@gmail.com</v>
          </cell>
          <cell r="M450">
            <v>41891</v>
          </cell>
          <cell r="N450">
            <v>42987</v>
          </cell>
          <cell r="O450">
            <v>31362</v>
          </cell>
          <cell r="P450">
            <v>0</v>
          </cell>
          <cell r="Q450">
            <v>1365964927</v>
          </cell>
          <cell r="R450" t="str">
            <v>JUNTA DE VECINOS LAS DUNAS 1</v>
          </cell>
          <cell r="S450" t="str">
            <v>BANCO ESTADO DE CHILE</v>
          </cell>
          <cell r="T450" t="str">
            <v>CUENTA DE AHORROS</v>
          </cell>
          <cell r="U450">
            <v>0</v>
          </cell>
          <cell r="V450" t="str">
            <v>AMERICA CHAVEZ ARAVENA</v>
          </cell>
          <cell r="W450" t="str">
            <v>7.577.889-9</v>
          </cell>
          <cell r="X450" t="str">
            <v>13 ORIENTE 2329</v>
          </cell>
          <cell r="Y450">
            <v>0</v>
          </cell>
          <cell r="Z450">
            <v>986813403</v>
          </cell>
          <cell r="AA450" t="str">
            <v>mera1202@hotmail.com</v>
          </cell>
          <cell r="AB450">
            <v>0</v>
          </cell>
          <cell r="AC450" t="str">
            <v>Ver Archivo</v>
          </cell>
          <cell r="AD450" t="str">
            <v>Ver Archivo</v>
          </cell>
          <cell r="AE450" t="str">
            <v>Ver Archivo</v>
          </cell>
          <cell r="AF450" t="str">
            <v>Ver Archivo</v>
          </cell>
          <cell r="AG450" t="str">
            <v>Ver Archivo</v>
          </cell>
        </row>
        <row r="451">
          <cell r="B451" t="str">
            <v>65.821.720-8</v>
          </cell>
          <cell r="C451" t="str">
            <v>Validada</v>
          </cell>
          <cell r="D451">
            <v>42867.437928240739</v>
          </cell>
          <cell r="E451">
            <v>0</v>
          </cell>
          <cell r="F451" t="str">
            <v>CONSEJO VECINAL DE SALUD CONSULTORIO CIRUJANO AGUIRRE</v>
          </cell>
          <cell r="G451" t="str">
            <v>Chintaguay S/N</v>
          </cell>
          <cell r="H451" t="str">
            <v>Iquique</v>
          </cell>
          <cell r="I451" t="str">
            <v>Iquique</v>
          </cell>
          <cell r="J451">
            <v>2573560</v>
          </cell>
          <cell r="K451">
            <v>996979643</v>
          </cell>
          <cell r="L451" t="str">
            <v>consejovecinaldesaludaguirre@gmail.com</v>
          </cell>
          <cell r="M451">
            <v>42087</v>
          </cell>
          <cell r="N451">
            <v>43183</v>
          </cell>
          <cell r="O451">
            <v>39253</v>
          </cell>
          <cell r="P451">
            <v>0</v>
          </cell>
          <cell r="Q451">
            <v>1366139598</v>
          </cell>
          <cell r="R451" t="str">
            <v>CONSEJO VECINAL DE SALUD CONSULTORIO CIRUJANO AGUIRRE</v>
          </cell>
          <cell r="S451" t="str">
            <v>BANCO ESTADO DE CHILE</v>
          </cell>
          <cell r="T451" t="str">
            <v>CUENTA DE AHORROS</v>
          </cell>
          <cell r="U451">
            <v>0</v>
          </cell>
          <cell r="V451" t="str">
            <v>MARIO MOISES MUÑOZ RISSO</v>
          </cell>
          <cell r="W451" t="str">
            <v>9.781.077-K</v>
          </cell>
          <cell r="X451" t="str">
            <v>SIBAYA 2262</v>
          </cell>
          <cell r="Y451">
            <v>2432675</v>
          </cell>
          <cell r="Z451">
            <v>996979643</v>
          </cell>
          <cell r="AA451" t="str">
            <v>m.risso@hotmail.es</v>
          </cell>
          <cell r="AB451">
            <v>0</v>
          </cell>
          <cell r="AC451" t="str">
            <v>Ver Archivo</v>
          </cell>
          <cell r="AD451" t="str">
            <v>Ver Archivo</v>
          </cell>
          <cell r="AE451" t="str">
            <v>Ver Archivo</v>
          </cell>
          <cell r="AF451" t="str">
            <v>Ver Archivo</v>
          </cell>
          <cell r="AG451" t="str">
            <v>Ver Archivo</v>
          </cell>
        </row>
        <row r="452">
          <cell r="B452" t="str">
            <v>65.234.790-8</v>
          </cell>
          <cell r="C452" t="str">
            <v>Validada</v>
          </cell>
          <cell r="D452">
            <v>42884.50540509259</v>
          </cell>
          <cell r="E452">
            <v>0</v>
          </cell>
          <cell r="F452" t="str">
            <v>CONSEJO LOCAL DE SALUD CESFAM CIRUJANO GUZMAN</v>
          </cell>
          <cell r="G452" t="str">
            <v>Pedro Prado 2736</v>
          </cell>
          <cell r="H452" t="str">
            <v>Iquique</v>
          </cell>
          <cell r="I452" t="str">
            <v>Iquique</v>
          </cell>
          <cell r="J452">
            <v>0</v>
          </cell>
          <cell r="K452">
            <v>85438024</v>
          </cell>
          <cell r="L452" t="str">
            <v>cesfam.cirujano.guzman@gmail.com</v>
          </cell>
          <cell r="M452">
            <v>42325</v>
          </cell>
          <cell r="N452">
            <v>43421</v>
          </cell>
          <cell r="O452">
            <v>37803</v>
          </cell>
          <cell r="P452">
            <v>0</v>
          </cell>
          <cell r="Q452">
            <v>126269913</v>
          </cell>
          <cell r="R452" t="str">
            <v>CONSEJO LOCAL DE SALUD CIRUJANO GUZMAN</v>
          </cell>
          <cell r="S452" t="str">
            <v>BANCO ESTADO DE CHILE</v>
          </cell>
          <cell r="T452" t="str">
            <v>CHEQUERA ELECTRONICA/ CUENTA VISTA</v>
          </cell>
          <cell r="U452">
            <v>0</v>
          </cell>
          <cell r="V452" t="str">
            <v>GLADYS OYANADER</v>
          </cell>
          <cell r="W452" t="str">
            <v>5.111.401-9</v>
          </cell>
          <cell r="X452" t="str">
            <v>JOSE FRANCISCO VERGARA 2756</v>
          </cell>
          <cell r="Y452">
            <v>0</v>
          </cell>
          <cell r="Z452">
            <v>85438024</v>
          </cell>
          <cell r="AA452" t="str">
            <v>polo13castillo@gmail.com</v>
          </cell>
          <cell r="AB452">
            <v>0</v>
          </cell>
          <cell r="AC452" t="str">
            <v>Ver Archivo</v>
          </cell>
          <cell r="AD452" t="str">
            <v>Ver Archivo</v>
          </cell>
          <cell r="AE452" t="str">
            <v>Ver Archivo</v>
          </cell>
          <cell r="AF452" t="str">
            <v>Ver Archivo</v>
          </cell>
          <cell r="AG452" t="str">
            <v>Ver Archivo</v>
          </cell>
        </row>
        <row r="453">
          <cell r="B453" t="str">
            <v>65.602.840-8</v>
          </cell>
          <cell r="C453" t="str">
            <v>Validada</v>
          </cell>
          <cell r="D453">
            <v>42877.645243055558</v>
          </cell>
          <cell r="E453">
            <v>0</v>
          </cell>
          <cell r="F453" t="str">
            <v>junta de vecinos santa rosa de huara 1</v>
          </cell>
          <cell r="G453" t="str">
            <v>serrano 134</v>
          </cell>
          <cell r="H453" t="str">
            <v>Iquique</v>
          </cell>
          <cell r="I453" t="str">
            <v>Iquique</v>
          </cell>
          <cell r="J453">
            <v>0</v>
          </cell>
          <cell r="K453">
            <v>974339743</v>
          </cell>
          <cell r="L453" t="str">
            <v>juntadevecinoshuara1@gmail.com</v>
          </cell>
          <cell r="M453">
            <v>41789</v>
          </cell>
          <cell r="N453">
            <v>42885</v>
          </cell>
          <cell r="O453">
            <v>33097</v>
          </cell>
          <cell r="P453">
            <v>0</v>
          </cell>
          <cell r="Q453">
            <v>1364110894</v>
          </cell>
          <cell r="R453" t="str">
            <v>junta de vecinos santa rosa de huara</v>
          </cell>
          <cell r="S453" t="str">
            <v>BANCO ESTADO DE CHILE</v>
          </cell>
          <cell r="T453" t="str">
            <v>CUENTA DE AHORROS</v>
          </cell>
          <cell r="U453">
            <v>0</v>
          </cell>
          <cell r="V453" t="str">
            <v>NURY DEL CARMEN HUERTA COLQUE</v>
          </cell>
          <cell r="W453" t="str">
            <v>7.443.952-7</v>
          </cell>
          <cell r="X453" t="str">
            <v>PJE. SIBAYA 2194</v>
          </cell>
          <cell r="Y453">
            <v>0</v>
          </cell>
          <cell r="Z453">
            <v>974339743</v>
          </cell>
          <cell r="AA453" t="str">
            <v>juntadevecinoshuara1@gmail.com</v>
          </cell>
          <cell r="AB453">
            <v>0</v>
          </cell>
          <cell r="AC453" t="str">
            <v>Ver Archivo</v>
          </cell>
          <cell r="AD453" t="str">
            <v>Ver Archivo</v>
          </cell>
          <cell r="AE453" t="str">
            <v>Ver Archivo</v>
          </cell>
          <cell r="AF453" t="str">
            <v>Ver Archivo</v>
          </cell>
          <cell r="AG453" t="str">
            <v>Ver Archivo</v>
          </cell>
        </row>
        <row r="454">
          <cell r="B454" t="str">
            <v>65.427.060-0</v>
          </cell>
          <cell r="C454" t="str">
            <v>Validada</v>
          </cell>
          <cell r="D454">
            <v>42845.390150462961</v>
          </cell>
          <cell r="E454">
            <v>0</v>
          </cell>
          <cell r="F454" t="str">
            <v>Asociacion Indigena Cultural de Deporte y Recreacion de Pueblos Originarios Aymaras de Iquique</v>
          </cell>
          <cell r="G454" t="str">
            <v>Avenida Ricardo Lagos N° 4435, Sector Santa Rosa</v>
          </cell>
          <cell r="H454" t="str">
            <v>Iquique</v>
          </cell>
          <cell r="I454" t="str">
            <v>Alto Hospicio</v>
          </cell>
          <cell r="J454">
            <v>983351803</v>
          </cell>
          <cell r="K454">
            <v>983351803</v>
          </cell>
          <cell r="L454" t="str">
            <v>asoc.andina@gmail.com</v>
          </cell>
          <cell r="M454">
            <v>41806</v>
          </cell>
          <cell r="N454">
            <v>42902</v>
          </cell>
          <cell r="O454">
            <v>38224</v>
          </cell>
          <cell r="P454">
            <v>0</v>
          </cell>
          <cell r="Q454">
            <v>1365912633</v>
          </cell>
          <cell r="R454" t="str">
            <v>asociacion indigena cultural de deporte y recreacion de pueblos</v>
          </cell>
          <cell r="S454" t="str">
            <v>BANCO ESTADO DE CHILE</v>
          </cell>
          <cell r="T454" t="str">
            <v>CUENTA DE AHORROS</v>
          </cell>
          <cell r="U454">
            <v>0</v>
          </cell>
          <cell r="V454" t="str">
            <v>IVAN MEDINA PACHA</v>
          </cell>
          <cell r="W454" t="str">
            <v>9.518.790-0</v>
          </cell>
          <cell r="X454" t="str">
            <v>VALLE VERDE 1639 IQUIQUE</v>
          </cell>
          <cell r="Y454">
            <v>9833351803</v>
          </cell>
          <cell r="Z454">
            <v>9833351803</v>
          </cell>
          <cell r="AA454" t="str">
            <v>asoc.andina@gmail.com</v>
          </cell>
          <cell r="AB454">
            <v>0</v>
          </cell>
          <cell r="AC454" t="str">
            <v>Ver Archivo</v>
          </cell>
          <cell r="AD454" t="str">
            <v>Ver Archivo</v>
          </cell>
          <cell r="AE454" t="str">
            <v>Ver Archivo</v>
          </cell>
          <cell r="AF454" t="str">
            <v>Ver Archivo</v>
          </cell>
          <cell r="AG454" t="str">
            <v>Ver Archivo</v>
          </cell>
        </row>
        <row r="455">
          <cell r="B455" t="str">
            <v>65.009.734-3</v>
          </cell>
          <cell r="C455" t="str">
            <v>Validada</v>
          </cell>
          <cell r="D455">
            <v>42832.445729166669</v>
          </cell>
          <cell r="E455">
            <v>0</v>
          </cell>
          <cell r="F455" t="str">
            <v>club deportivo esfuerzo</v>
          </cell>
          <cell r="G455" t="str">
            <v>Pasaje Esfuerzo 2127</v>
          </cell>
          <cell r="H455" t="str">
            <v>Iquique</v>
          </cell>
          <cell r="I455" t="str">
            <v>Iquique</v>
          </cell>
          <cell r="J455">
            <v>966695644</v>
          </cell>
          <cell r="K455">
            <v>966695644</v>
          </cell>
          <cell r="L455" t="str">
            <v>lpelgueta@hotmail.com</v>
          </cell>
          <cell r="M455">
            <v>42491</v>
          </cell>
          <cell r="N455">
            <v>43586</v>
          </cell>
          <cell r="O455">
            <v>35755</v>
          </cell>
          <cell r="P455">
            <v>0</v>
          </cell>
          <cell r="Q455">
            <v>1260367362</v>
          </cell>
          <cell r="R455" t="str">
            <v>Club Deportivo Esfuerzo</v>
          </cell>
          <cell r="S455" t="str">
            <v>BANCO ESTADO DE CHILE</v>
          </cell>
          <cell r="T455" t="str">
            <v>CUENTA DE AHORROS</v>
          </cell>
          <cell r="U455">
            <v>0</v>
          </cell>
          <cell r="V455" t="str">
            <v>AROLDO JAVIER CANELO TORO</v>
          </cell>
          <cell r="W455" t="str">
            <v>7.680.559-8</v>
          </cell>
          <cell r="X455" t="str">
            <v>PJE LOS CHUNCHO 4029</v>
          </cell>
          <cell r="Y455">
            <v>0</v>
          </cell>
          <cell r="Z455">
            <v>966695644</v>
          </cell>
          <cell r="AA455" t="str">
            <v>lpelgueta@hotmail.com</v>
          </cell>
          <cell r="AB455">
            <v>0</v>
          </cell>
          <cell r="AC455" t="str">
            <v>Ver Archivo</v>
          </cell>
          <cell r="AD455" t="str">
            <v>Ver Archivo</v>
          </cell>
          <cell r="AE455" t="str">
            <v>Ver Archivo</v>
          </cell>
          <cell r="AF455" t="str">
            <v>Ver Archivo</v>
          </cell>
          <cell r="AG455" t="str">
            <v>Ver Archivo</v>
          </cell>
        </row>
        <row r="456">
          <cell r="B456" t="str">
            <v>65.740.500-0</v>
          </cell>
          <cell r="C456" t="str">
            <v>Grabado</v>
          </cell>
          <cell r="D456">
            <v>42741.427141203705</v>
          </cell>
          <cell r="E456">
            <v>0</v>
          </cell>
          <cell r="F456" t="str">
            <v>Junta vecinal Puquios</v>
          </cell>
          <cell r="G456" t="str">
            <v>Playa Saladero 3586</v>
          </cell>
          <cell r="H456" t="str">
            <v>Iquique</v>
          </cell>
          <cell r="I456" t="str">
            <v>Iquique</v>
          </cell>
          <cell r="J456">
            <v>572454052</v>
          </cell>
          <cell r="K456">
            <v>958312800</v>
          </cell>
          <cell r="L456" t="str">
            <v>martyrc9@gmail.com</v>
          </cell>
          <cell r="M456">
            <v>41656</v>
          </cell>
          <cell r="N456">
            <v>42752</v>
          </cell>
          <cell r="O456">
            <v>34846</v>
          </cell>
          <cell r="P456">
            <v>0</v>
          </cell>
          <cell r="Q456">
            <v>0</v>
          </cell>
          <cell r="R456" t="str">
            <v>Junta vecinal Puquios</v>
          </cell>
          <cell r="S456" t="str">
            <v>BANCO ESTADO DE CHILE</v>
          </cell>
          <cell r="T456" t="str">
            <v>CUENTA DE AHORROS</v>
          </cell>
          <cell r="U456">
            <v>0</v>
          </cell>
          <cell r="V456" t="str">
            <v>Martina Rocha Carrasco</v>
          </cell>
          <cell r="W456" t="str">
            <v>9.736.837-6</v>
          </cell>
          <cell r="X456" t="str">
            <v>Playa Las Pizarras 3555</v>
          </cell>
          <cell r="Y456">
            <v>572454052</v>
          </cell>
          <cell r="Z456">
            <v>958312800</v>
          </cell>
          <cell r="AA456" t="str">
            <v>martyrc9@gmail.com</v>
          </cell>
          <cell r="AB456">
            <v>0</v>
          </cell>
          <cell r="AC456" t="str">
            <v>Ver Archivo</v>
          </cell>
          <cell r="AD456" t="str">
            <v>Ver Archivo</v>
          </cell>
          <cell r="AE456" t="str">
            <v>Ver Archivo</v>
          </cell>
          <cell r="AF456" t="str">
            <v>Ver Archivo</v>
          </cell>
          <cell r="AG456" t="str">
            <v>Ver Archivo</v>
          </cell>
        </row>
        <row r="457">
          <cell r="B457" t="str">
            <v>76.537.306-9</v>
          </cell>
          <cell r="C457" t="str">
            <v>Grabado</v>
          </cell>
          <cell r="D457">
            <v>42501.670173611114</v>
          </cell>
          <cell r="E457">
            <v>0</v>
          </cell>
          <cell r="F457" t="str">
            <v>Ingeniría André Lamagdelaine Zerega EIRL</v>
          </cell>
          <cell r="G457" t="str">
            <v>Quinteros 3646</v>
          </cell>
          <cell r="H457" t="str">
            <v>Iquique</v>
          </cell>
          <cell r="I457" t="str">
            <v>Iquique</v>
          </cell>
          <cell r="J457">
            <v>82335684</v>
          </cell>
          <cell r="K457">
            <v>82335684</v>
          </cell>
          <cell r="L457" t="str">
            <v>a@desarrolloeficiente.cl</v>
          </cell>
          <cell r="M457">
            <v>42206</v>
          </cell>
          <cell r="N457">
            <v>43952</v>
          </cell>
          <cell r="O457">
            <v>42206</v>
          </cell>
          <cell r="P457">
            <v>0</v>
          </cell>
          <cell r="Q457">
            <v>1390173201</v>
          </cell>
          <cell r="R457" t="str">
            <v>Andre Lamagdelaine Zerega</v>
          </cell>
          <cell r="S457" t="str">
            <v>BANCO DE CHILE</v>
          </cell>
          <cell r="T457" t="str">
            <v>CUENTA CORRIENTE</v>
          </cell>
          <cell r="U457">
            <v>0</v>
          </cell>
          <cell r="V457" t="str">
            <v>Andre Lamagdelaine Zerega</v>
          </cell>
          <cell r="W457" t="str">
            <v>16.057.476-3</v>
          </cell>
          <cell r="X457" t="str">
            <v>Quinteros 3646</v>
          </cell>
          <cell r="Y457">
            <v>82335684</v>
          </cell>
          <cell r="Z457">
            <v>82335684</v>
          </cell>
          <cell r="AA457" t="str">
            <v>a@desarrolloeficiente.cl</v>
          </cell>
          <cell r="AB457">
            <v>0</v>
          </cell>
          <cell r="AC457" t="str">
            <v>Ver Archivo</v>
          </cell>
          <cell r="AD457" t="str">
            <v>Ver Archivo</v>
          </cell>
          <cell r="AE457" t="str">
            <v>Ver Archivo</v>
          </cell>
          <cell r="AF457" t="str">
            <v>Ver Archivo</v>
          </cell>
          <cell r="AG457" t="str">
            <v>Ver Archivo</v>
          </cell>
        </row>
        <row r="458">
          <cell r="B458" t="str">
            <v>65.010.778-0</v>
          </cell>
          <cell r="C458" t="str">
            <v>Grabado</v>
          </cell>
          <cell r="D458">
            <v>42741.427546296298</v>
          </cell>
          <cell r="E458">
            <v>0</v>
          </cell>
          <cell r="F458" t="str">
            <v>CLUB DEPORTIVO SOCIAL DEVOTOS DE SIPIZA</v>
          </cell>
          <cell r="G458" t="str">
            <v>PASAJE YUNGAY BAJO Nº 3635-A</v>
          </cell>
          <cell r="H458" t="str">
            <v>Iquique</v>
          </cell>
          <cell r="I458" t="str">
            <v>Alto Hospicio</v>
          </cell>
          <cell r="J458">
            <v>973713169</v>
          </cell>
          <cell r="K458">
            <v>973713169</v>
          </cell>
          <cell r="L458" t="str">
            <v>cdsd.sipiza@gmail.com</v>
          </cell>
          <cell r="M458">
            <v>42452</v>
          </cell>
          <cell r="N458">
            <v>43547</v>
          </cell>
          <cell r="O458">
            <v>35496</v>
          </cell>
          <cell r="P458">
            <v>0</v>
          </cell>
          <cell r="Q458">
            <v>1366021074</v>
          </cell>
          <cell r="R458" t="str">
            <v>CLUB DEPORTIVO SOCIAL DEVOTOS DE SIPIZA</v>
          </cell>
          <cell r="S458" t="str">
            <v>BANCO ESTADO DE CHILE</v>
          </cell>
          <cell r="T458" t="str">
            <v>CUENTA DE AHORROS</v>
          </cell>
          <cell r="U458">
            <v>0</v>
          </cell>
          <cell r="V458" t="str">
            <v>XIMENA DEL CARMEN CASANOVA CHAMBE</v>
          </cell>
          <cell r="W458" t="str">
            <v>12.210.056-1</v>
          </cell>
          <cell r="X458" t="str">
            <v>PASAJE YUNGAY BAJO Nº 3635-A</v>
          </cell>
          <cell r="Y458">
            <v>973713169</v>
          </cell>
          <cell r="Z458">
            <v>973713169</v>
          </cell>
          <cell r="AA458" t="str">
            <v>gimka_x@hotmail.com</v>
          </cell>
          <cell r="AB458">
            <v>0</v>
          </cell>
          <cell r="AC458" t="str">
            <v>Ver Archivo</v>
          </cell>
          <cell r="AD458" t="str">
            <v>Ver Archivo</v>
          </cell>
          <cell r="AE458" t="str">
            <v>Ver Archivo</v>
          </cell>
          <cell r="AF458" t="str">
            <v>Ver Archivo</v>
          </cell>
          <cell r="AG458" t="str">
            <v>Ver Archivo</v>
          </cell>
        </row>
        <row r="459">
          <cell r="B459" t="str">
            <v>65.622.730-3</v>
          </cell>
          <cell r="C459" t="str">
            <v>Grabado</v>
          </cell>
          <cell r="D459">
            <v>42741.427604166667</v>
          </cell>
          <cell r="E459">
            <v>0</v>
          </cell>
          <cell r="F459" t="str">
            <v>JUNTA DE VECINOS CALETA RIO SECO</v>
          </cell>
          <cell r="G459" t="str">
            <v>jorge soria 16</v>
          </cell>
          <cell r="H459" t="str">
            <v>Iquique</v>
          </cell>
          <cell r="I459" t="str">
            <v>Iquique</v>
          </cell>
          <cell r="J459">
            <v>0</v>
          </cell>
          <cell r="K459">
            <v>972880706</v>
          </cell>
          <cell r="L459" t="str">
            <v>juntadevecinoscaletarioseco@gmail.com</v>
          </cell>
          <cell r="M459">
            <v>41845</v>
          </cell>
          <cell r="N459">
            <v>42576</v>
          </cell>
          <cell r="O459">
            <v>41424</v>
          </cell>
          <cell r="P459">
            <v>0</v>
          </cell>
          <cell r="Q459">
            <v>1365885938</v>
          </cell>
          <cell r="R459" t="str">
            <v>junta de vecinos rio seco</v>
          </cell>
          <cell r="S459" t="str">
            <v>BANCO ESTADO DE CHILE</v>
          </cell>
          <cell r="T459" t="str">
            <v>CUENTA DE AHORROS</v>
          </cell>
          <cell r="U459">
            <v>0</v>
          </cell>
          <cell r="V459" t="str">
            <v>HECTOR GUZMAN ARAYA</v>
          </cell>
          <cell r="W459" t="str">
            <v>9.372.496-8</v>
          </cell>
          <cell r="X459" t="str">
            <v>JORGE SORIA 20 CALETA RIO SECO</v>
          </cell>
          <cell r="Y459">
            <v>0</v>
          </cell>
          <cell r="Z459">
            <v>972880706</v>
          </cell>
          <cell r="AA459" t="str">
            <v>juntadevecinoshuara1@gmail.com</v>
          </cell>
          <cell r="AB459">
            <v>0</v>
          </cell>
          <cell r="AC459" t="str">
            <v>Ver Archivo</v>
          </cell>
          <cell r="AD459" t="str">
            <v>Ver Archivo</v>
          </cell>
          <cell r="AE459" t="str">
            <v>Ver Archivo</v>
          </cell>
          <cell r="AF459" t="str">
            <v>Ver Archivo</v>
          </cell>
          <cell r="AG459" t="str">
            <v>Ver Archivo</v>
          </cell>
        </row>
        <row r="460">
          <cell r="B460" t="str">
            <v>65.040.703-2</v>
          </cell>
          <cell r="C460" t="str">
            <v>Grabado</v>
          </cell>
          <cell r="D460">
            <v>42741.427673611113</v>
          </cell>
          <cell r="E460">
            <v>0</v>
          </cell>
          <cell r="F460" t="str">
            <v>JUNTA DE VECINOS REINALDO ORELLANA CALETA CARAMUCHO</v>
          </cell>
          <cell r="G460" t="str">
            <v>BOTE ST12 CALETA CARAMUCHO</v>
          </cell>
          <cell r="H460" t="str">
            <v>Iquique</v>
          </cell>
          <cell r="I460" t="str">
            <v>Iquique</v>
          </cell>
          <cell r="J460">
            <v>0</v>
          </cell>
          <cell r="K460">
            <v>973311019</v>
          </cell>
          <cell r="L460" t="str">
            <v>juntadevecinoscaletacaramucho@gmail.com</v>
          </cell>
          <cell r="M460">
            <v>41706</v>
          </cell>
          <cell r="N460">
            <v>42802</v>
          </cell>
          <cell r="O460">
            <v>39202</v>
          </cell>
          <cell r="P460">
            <v>0</v>
          </cell>
          <cell r="Q460">
            <v>1366139008</v>
          </cell>
          <cell r="R460" t="str">
            <v>junta de vecinos reinaldo orellana caleta caramucho</v>
          </cell>
          <cell r="S460" t="str">
            <v>BANCO ESTADO DE CHILE</v>
          </cell>
          <cell r="T460" t="str">
            <v>CUENTA DE AHORROS</v>
          </cell>
          <cell r="U460">
            <v>0</v>
          </cell>
          <cell r="V460" t="str">
            <v>susana del carmen valdes lopez</v>
          </cell>
          <cell r="W460" t="str">
            <v>7.455.977-8</v>
          </cell>
          <cell r="X460" t="str">
            <v>avda san pedro 37</v>
          </cell>
          <cell r="Y460">
            <v>0</v>
          </cell>
          <cell r="Z460">
            <v>973311019</v>
          </cell>
          <cell r="AA460" t="str">
            <v>juntadevecinoscaletacaramucho@gmail.com</v>
          </cell>
          <cell r="AB460">
            <v>0</v>
          </cell>
          <cell r="AC460" t="str">
            <v>Ver Archivo</v>
          </cell>
          <cell r="AD460" t="str">
            <v>Ver Archivo</v>
          </cell>
          <cell r="AE460" t="str">
            <v>Ver Archivo</v>
          </cell>
          <cell r="AF460" t="str">
            <v>Ver Archivo</v>
          </cell>
          <cell r="AG460" t="str">
            <v>Ver Archivo</v>
          </cell>
        </row>
        <row r="461">
          <cell r="B461" t="str">
            <v>70.862.200-1</v>
          </cell>
          <cell r="C461" t="str">
            <v>Grabado</v>
          </cell>
          <cell r="D461">
            <v>42741.427233796298</v>
          </cell>
          <cell r="E461">
            <v>0</v>
          </cell>
          <cell r="F461" t="str">
            <v>CUERPO DE VOLUNTARIOS DEL BOTE SALVAVIDAS DE IQUIQUE</v>
          </cell>
          <cell r="G461" t="str">
            <v>JORGE BARRERA SIN NUMERO SECTOR PORTUARIO</v>
          </cell>
          <cell r="H461" t="str">
            <v>Iquique</v>
          </cell>
          <cell r="I461" t="str">
            <v>Iquique</v>
          </cell>
          <cell r="J461">
            <v>2327223</v>
          </cell>
          <cell r="K461">
            <v>974140082</v>
          </cell>
          <cell r="L461" t="str">
            <v>capitaniabsi@gmail.com</v>
          </cell>
          <cell r="M461">
            <v>42091</v>
          </cell>
          <cell r="N461">
            <v>42822</v>
          </cell>
          <cell r="O461">
            <v>29735</v>
          </cell>
          <cell r="P461">
            <v>0</v>
          </cell>
          <cell r="Q461">
            <v>41118090</v>
          </cell>
          <cell r="R461" t="str">
            <v>CUERPO DE VOLUNTARIOS DEL BOTE SALVAVIDAS DE IQUIQUE</v>
          </cell>
          <cell r="S461" t="str">
            <v>BANCO DE CREDITO E INVERSIONES</v>
          </cell>
          <cell r="T461" t="str">
            <v>CHEQUERA ELECTRONICA/ CUENTA VISTA</v>
          </cell>
          <cell r="U461">
            <v>0</v>
          </cell>
          <cell r="V461" t="str">
            <v>HORACIO GONZALO MATUS OLIVARES</v>
          </cell>
          <cell r="W461" t="str">
            <v>8.610.256-0</v>
          </cell>
          <cell r="X461" t="str">
            <v>21 DE MAYO N°1476</v>
          </cell>
          <cell r="Y461">
            <v>2327223</v>
          </cell>
          <cell r="Z461">
            <v>974149982</v>
          </cell>
          <cell r="AA461" t="str">
            <v>fa.orchard@gmail.com</v>
          </cell>
          <cell r="AB461">
            <v>0</v>
          </cell>
          <cell r="AC461" t="str">
            <v>Ver Archivo</v>
          </cell>
          <cell r="AD461" t="str">
            <v>Ver Archivo</v>
          </cell>
          <cell r="AE461" t="str">
            <v>Ver Archivo</v>
          </cell>
          <cell r="AF461" t="str">
            <v>Ver Archivo</v>
          </cell>
          <cell r="AG461" t="str">
            <v>Ver Archivo</v>
          </cell>
        </row>
        <row r="462">
          <cell r="B462" t="str">
            <v>74.191.400-K</v>
          </cell>
          <cell r="C462" t="str">
            <v>Grabado</v>
          </cell>
          <cell r="D462">
            <v>42767.515324074076</v>
          </cell>
          <cell r="E462">
            <v>0</v>
          </cell>
          <cell r="F462" t="str">
            <v>FUNDACIÓN EDUCACIONAL ESCONDIDA</v>
          </cell>
          <cell r="G462" t="str">
            <v>RAMIREZ 428</v>
          </cell>
          <cell r="H462" t="str">
            <v>Iquique</v>
          </cell>
          <cell r="I462" t="str">
            <v>Iquique</v>
          </cell>
          <cell r="J462">
            <v>5655245600</v>
          </cell>
          <cell r="K462">
            <v>56974989852</v>
          </cell>
          <cell r="L462" t="str">
            <v>aramirez@ceim.cl</v>
          </cell>
          <cell r="M462">
            <v>40772</v>
          </cell>
          <cell r="N462">
            <v>44425</v>
          </cell>
          <cell r="O462">
            <v>36186</v>
          </cell>
          <cell r="P462">
            <v>0</v>
          </cell>
          <cell r="Q462">
            <v>81526164</v>
          </cell>
          <cell r="R462" t="str">
            <v>FUNDACIÓN EDUCACIONAL ESCONDIDA</v>
          </cell>
          <cell r="S462" t="str">
            <v>BANCO DE CREDITO E INVERSIONES</v>
          </cell>
          <cell r="T462" t="str">
            <v>CUENTA CORRIENTE</v>
          </cell>
          <cell r="U462">
            <v>0</v>
          </cell>
          <cell r="V462" t="str">
            <v>JOSÉ ANTONIO DÍAZ AGUIRRE</v>
          </cell>
          <cell r="W462" t="str">
            <v>8.238.618-1</v>
          </cell>
          <cell r="X462" t="str">
            <v>PEDRO AGUIRRE CERDA # 8280 ANTOFAGASTA</v>
          </cell>
          <cell r="Y462">
            <v>5655245600</v>
          </cell>
          <cell r="Z462">
            <v>56975682784</v>
          </cell>
          <cell r="AA462" t="str">
            <v>rperez@ceim.cl</v>
          </cell>
          <cell r="AB462">
            <v>0</v>
          </cell>
          <cell r="AC462" t="str">
            <v>Ver Archivo</v>
          </cell>
          <cell r="AD462" t="str">
            <v>Ver Archivo</v>
          </cell>
          <cell r="AE462" t="str">
            <v>Ver Archivo</v>
          </cell>
          <cell r="AF462" t="str">
            <v>Ver Archivo</v>
          </cell>
          <cell r="AG462" t="str">
            <v>Ver Archivo</v>
          </cell>
        </row>
        <row r="463">
          <cell r="B463" t="str">
            <v>76.130.578-6</v>
          </cell>
          <cell r="C463" t="str">
            <v>Grabado</v>
          </cell>
          <cell r="D463">
            <v>42572.687384259261</v>
          </cell>
          <cell r="E463">
            <v>0</v>
          </cell>
          <cell r="F463">
            <v>0</v>
          </cell>
          <cell r="G463">
            <v>0</v>
          </cell>
          <cell r="H463">
            <v>0</v>
          </cell>
          <cell r="I463">
            <v>0</v>
          </cell>
          <cell r="J463">
            <v>0</v>
          </cell>
          <cell r="K463">
            <v>0</v>
          </cell>
          <cell r="L463">
            <v>0</v>
          </cell>
          <cell r="M463" t="str">
            <v>0000-00-00</v>
          </cell>
          <cell r="N463" t="str">
            <v>0000-00-00</v>
          </cell>
          <cell r="O463" t="str">
            <v>0000-00-00</v>
          </cell>
          <cell r="P463">
            <v>0</v>
          </cell>
          <cell r="Q463">
            <v>0</v>
          </cell>
          <cell r="R463">
            <v>0</v>
          </cell>
          <cell r="S463">
            <v>0</v>
          </cell>
          <cell r="T463">
            <v>0</v>
          </cell>
          <cell r="U463">
            <v>0</v>
          </cell>
          <cell r="V463">
            <v>0</v>
          </cell>
          <cell r="W463">
            <v>0</v>
          </cell>
          <cell r="X463">
            <v>0</v>
          </cell>
          <cell r="Y463">
            <v>0</v>
          </cell>
          <cell r="Z463">
            <v>0</v>
          </cell>
          <cell r="AA463">
            <v>0</v>
          </cell>
          <cell r="AB463">
            <v>0</v>
          </cell>
          <cell r="AC463" t="str">
            <v>Ver Archivo</v>
          </cell>
          <cell r="AD463">
            <v>0</v>
          </cell>
          <cell r="AE463">
            <v>0</v>
          </cell>
          <cell r="AF463" t="str">
            <v>Ver Archivo</v>
          </cell>
          <cell r="AG463" t="str">
            <v>Ver Archivo</v>
          </cell>
        </row>
        <row r="464">
          <cell r="B464" t="str">
            <v>73.862.200-6</v>
          </cell>
          <cell r="C464" t="str">
            <v>Validada</v>
          </cell>
          <cell r="D464">
            <v>42824.441620370373</v>
          </cell>
          <cell r="E464">
            <v>0</v>
          </cell>
          <cell r="F464" t="str">
            <v>Corporación Mutual Hijos de Río Seco</v>
          </cell>
          <cell r="G464" t="str">
            <v>Caleta Río Seco s/n</v>
          </cell>
          <cell r="H464" t="str">
            <v>Iquique</v>
          </cell>
          <cell r="I464" t="str">
            <v>Iquique</v>
          </cell>
          <cell r="J464">
            <v>572416922</v>
          </cell>
          <cell r="K464">
            <v>994406796</v>
          </cell>
          <cell r="L464" t="str">
            <v>corporacionrioseco@gmail.com</v>
          </cell>
          <cell r="M464">
            <v>42012</v>
          </cell>
          <cell r="N464">
            <v>43108</v>
          </cell>
          <cell r="O464">
            <v>33616</v>
          </cell>
          <cell r="P464">
            <v>0</v>
          </cell>
          <cell r="Q464">
            <v>1366023581</v>
          </cell>
          <cell r="R464" t="str">
            <v>Jeanett Covarrubias Fernández</v>
          </cell>
          <cell r="S464" t="str">
            <v>BANCO ESTADO DE CHILE</v>
          </cell>
          <cell r="T464" t="str">
            <v>CUENTA DE AHORROS</v>
          </cell>
          <cell r="U464">
            <v>0</v>
          </cell>
          <cell r="V464" t="str">
            <v>Jeanett Covarrubias Fernández</v>
          </cell>
          <cell r="W464" t="str">
            <v>8.386.575-k</v>
          </cell>
          <cell r="X464" t="str">
            <v>Ferrocarril 1413</v>
          </cell>
          <cell r="Y464">
            <v>572416922</v>
          </cell>
          <cell r="Z464">
            <v>988192177</v>
          </cell>
          <cell r="AA464" t="str">
            <v>corporacionrioseco@gmail.com</v>
          </cell>
          <cell r="AB464">
            <v>0</v>
          </cell>
          <cell r="AC464" t="str">
            <v>Ver Archivo</v>
          </cell>
          <cell r="AD464" t="str">
            <v>Ver Archivo</v>
          </cell>
          <cell r="AE464" t="str">
            <v>Ver Archivo</v>
          </cell>
          <cell r="AF464" t="str">
            <v>Ver Archivo</v>
          </cell>
          <cell r="AG464" t="str">
            <v>Ver Archivo</v>
          </cell>
        </row>
        <row r="465">
          <cell r="B465" t="str">
            <v>70.769.900-0</v>
          </cell>
          <cell r="C465" t="str">
            <v>Grabado</v>
          </cell>
          <cell r="D465">
            <v>42741.427789351852</v>
          </cell>
          <cell r="E465">
            <v>0</v>
          </cell>
          <cell r="F465" t="str">
            <v>Circulo suboficiales en retiro de las fuerzas armadas Alfredo Rojas G</v>
          </cell>
          <cell r="G465" t="str">
            <v>OHiggins 912</v>
          </cell>
          <cell r="H465" t="str">
            <v>Iquique</v>
          </cell>
          <cell r="I465" t="str">
            <v>Iquique</v>
          </cell>
          <cell r="J465">
            <v>572329889</v>
          </cell>
          <cell r="K465">
            <v>995436581</v>
          </cell>
          <cell r="L465" t="str">
            <v>cir.alfredo.rojas@gmail.com</v>
          </cell>
          <cell r="M465">
            <v>42001</v>
          </cell>
          <cell r="N465">
            <v>43097</v>
          </cell>
          <cell r="O465">
            <v>20534</v>
          </cell>
          <cell r="P465">
            <v>0</v>
          </cell>
          <cell r="Q465">
            <v>5.04003001000274E+16</v>
          </cell>
          <cell r="R465" t="str">
            <v>Circulo suboficiales en retiro de las fuerzas armadas Alfredo Rojas G</v>
          </cell>
          <cell r="S465" t="str">
            <v>BANCO BBVA</v>
          </cell>
          <cell r="T465" t="str">
            <v>CUENTA CORRIENTE</v>
          </cell>
          <cell r="U465">
            <v>0</v>
          </cell>
          <cell r="V465" t="str">
            <v>Jose Melihuen Beltran</v>
          </cell>
          <cell r="W465" t="str">
            <v>7.406.818-9</v>
          </cell>
          <cell r="X465" t="str">
            <v>Psje. Pablo Silva Pizarro 2143</v>
          </cell>
          <cell r="Y465">
            <v>572329889</v>
          </cell>
          <cell r="Z465">
            <v>995436581</v>
          </cell>
          <cell r="AA465" t="str">
            <v>cir.alfredo.rojas@gmail.com</v>
          </cell>
          <cell r="AB465">
            <v>0</v>
          </cell>
          <cell r="AC465" t="str">
            <v>Ver Archivo</v>
          </cell>
          <cell r="AD465" t="str">
            <v>Ver Archivo</v>
          </cell>
          <cell r="AE465" t="str">
            <v>Ver Archivo</v>
          </cell>
          <cell r="AF465" t="str">
            <v>Ver Archivo</v>
          </cell>
          <cell r="AG465" t="str">
            <v>Ver Archivo</v>
          </cell>
        </row>
        <row r="466">
          <cell r="B466" t="str">
            <v>65.640.450-7</v>
          </cell>
          <cell r="C466" t="str">
            <v>Grabado</v>
          </cell>
          <cell r="D466" t="str">
            <v>0000-00-00 00:00:00</v>
          </cell>
          <cell r="E466">
            <v>0</v>
          </cell>
          <cell r="F466" t="str">
            <v>Centro de Padres y Apoderados de la Escuela San Andrés</v>
          </cell>
          <cell r="G466" t="str">
            <v>Avenida Juan Marquez S/N</v>
          </cell>
          <cell r="H466" t="str">
            <v>Tamarugal</v>
          </cell>
          <cell r="I466" t="str">
            <v>Pica</v>
          </cell>
          <cell r="J466">
            <v>572741744</v>
          </cell>
          <cell r="K466">
            <v>96102477</v>
          </cell>
          <cell r="L466" t="str">
            <v>cpasapica@gmail.com</v>
          </cell>
          <cell r="M466">
            <v>42193</v>
          </cell>
          <cell r="N466">
            <v>43289</v>
          </cell>
          <cell r="O466">
            <v>37024</v>
          </cell>
          <cell r="P466">
            <v>0</v>
          </cell>
          <cell r="Q466">
            <v>450007</v>
          </cell>
          <cell r="R466" t="str">
            <v>Claudio Alejandro Pinto Fuentes</v>
          </cell>
          <cell r="S466" t="str">
            <v>BANCO ESTADO DE CHILE</v>
          </cell>
          <cell r="T466" t="str">
            <v>CHEQUERA ELECTRONICA/ CUENTA VISTA</v>
          </cell>
          <cell r="U466">
            <v>0</v>
          </cell>
          <cell r="V466" t="str">
            <v>Claudio Alejandro Pinto Fuentes</v>
          </cell>
          <cell r="W466" t="str">
            <v>11.887.829-7</v>
          </cell>
          <cell r="X466" t="str">
            <v>Maipu SN</v>
          </cell>
          <cell r="Y466">
            <v>0</v>
          </cell>
          <cell r="Z466">
            <v>994758357</v>
          </cell>
          <cell r="AA466" t="str">
            <v>cpasapica@gmail.com</v>
          </cell>
          <cell r="AB466">
            <v>0</v>
          </cell>
          <cell r="AC466" t="str">
            <v>Ver Archivo</v>
          </cell>
          <cell r="AD466">
            <v>0</v>
          </cell>
          <cell r="AE466">
            <v>0</v>
          </cell>
          <cell r="AF466" t="str">
            <v>Ver Archivo</v>
          </cell>
          <cell r="AG466" t="str">
            <v>Ver Archivo</v>
          </cell>
        </row>
        <row r="467">
          <cell r="B467" t="str">
            <v>65.306.170-6</v>
          </cell>
          <cell r="C467" t="str">
            <v>Grabado</v>
          </cell>
          <cell r="D467">
            <v>42741.427453703705</v>
          </cell>
          <cell r="E467">
            <v>0</v>
          </cell>
          <cell r="F467" t="str">
            <v>CONFRATERNIDAD CARCELARIA DE CHILE</v>
          </cell>
          <cell r="G467" t="str">
            <v>Pasaje Gabriela Mistral 1560</v>
          </cell>
          <cell r="H467" t="str">
            <v>Iquique</v>
          </cell>
          <cell r="I467" t="str">
            <v>Iquique</v>
          </cell>
          <cell r="J467">
            <v>2217310</v>
          </cell>
          <cell r="K467">
            <v>995970148</v>
          </cell>
          <cell r="L467" t="str">
            <v>cofracar.iquique@gmail.com</v>
          </cell>
          <cell r="M467">
            <v>42075</v>
          </cell>
          <cell r="N467">
            <v>43171</v>
          </cell>
          <cell r="O467">
            <v>37399</v>
          </cell>
          <cell r="P467">
            <v>0</v>
          </cell>
          <cell r="Q467">
            <v>29326249</v>
          </cell>
          <cell r="R467" t="str">
            <v>CONFRATERNIDAD CARCELARIA DE CHILE</v>
          </cell>
          <cell r="S467" t="str">
            <v>BANCO ESTADO DE CHILE</v>
          </cell>
          <cell r="T467" t="str">
            <v>CUENTA CORRIENTE</v>
          </cell>
          <cell r="U467">
            <v>0</v>
          </cell>
          <cell r="V467" t="str">
            <v>Oscar Faundez Pinto</v>
          </cell>
          <cell r="W467" t="str">
            <v>11.682.542-2</v>
          </cell>
          <cell r="X467" t="str">
            <v>Pasaje Gabriela Mistral 1560</v>
          </cell>
          <cell r="Y467">
            <v>2217310</v>
          </cell>
          <cell r="Z467">
            <v>995970148</v>
          </cell>
          <cell r="AA467" t="str">
            <v>capellan.ofaundez@gmail.com</v>
          </cell>
          <cell r="AB467">
            <v>0</v>
          </cell>
          <cell r="AC467" t="str">
            <v>Ver Archivo</v>
          </cell>
          <cell r="AD467" t="str">
            <v>Ver Archivo</v>
          </cell>
          <cell r="AE467" t="str">
            <v>Ver Archivo</v>
          </cell>
          <cell r="AF467" t="str">
            <v>Ver Archivo</v>
          </cell>
          <cell r="AG467" t="str">
            <v>Ver Archivo</v>
          </cell>
        </row>
        <row r="468">
          <cell r="B468" t="str">
            <v>65.067.756-0</v>
          </cell>
          <cell r="C468" t="str">
            <v>Grabado</v>
          </cell>
          <cell r="D468">
            <v>42874.407326388886</v>
          </cell>
          <cell r="E468">
            <v>0</v>
          </cell>
          <cell r="F468" t="str">
            <v>Organizacion no gubernamental de desarrollo corporacion de asociaciones sociales C.A.O.S</v>
          </cell>
          <cell r="G468" t="str">
            <v>Obispo Labbe 432</v>
          </cell>
          <cell r="H468" t="str">
            <v>Iquique</v>
          </cell>
          <cell r="I468" t="str">
            <v>Iquique</v>
          </cell>
          <cell r="J468">
            <v>0</v>
          </cell>
          <cell r="K468">
            <v>992978305</v>
          </cell>
          <cell r="L468" t="str">
            <v>ongcaoschile@gmail.com</v>
          </cell>
          <cell r="M468">
            <v>41305</v>
          </cell>
          <cell r="N468">
            <v>43131</v>
          </cell>
          <cell r="O468">
            <v>41354</v>
          </cell>
          <cell r="P468">
            <v>0</v>
          </cell>
          <cell r="Q468">
            <v>0</v>
          </cell>
          <cell r="R468" t="str">
            <v>Organizacion no gubernamental de desarrollo corporacion de asociaciones sociales C.A.O.S</v>
          </cell>
          <cell r="S468" t="str">
            <v>COOPEUCH</v>
          </cell>
          <cell r="T468" t="str">
            <v>CUENTA DE AHORROS</v>
          </cell>
          <cell r="U468">
            <v>0</v>
          </cell>
          <cell r="V468" t="str">
            <v>Mario Alzamora Bernazar</v>
          </cell>
          <cell r="W468" t="str">
            <v>12.220.921-0</v>
          </cell>
          <cell r="X468" t="str">
            <v>Galvarino 1590</v>
          </cell>
          <cell r="Y468">
            <v>0</v>
          </cell>
          <cell r="Z468">
            <v>992978305</v>
          </cell>
          <cell r="AA468" t="str">
            <v>mayerkoalza@gmail.com</v>
          </cell>
          <cell r="AB468">
            <v>0</v>
          </cell>
          <cell r="AC468" t="str">
            <v>Ver Archivo</v>
          </cell>
          <cell r="AD468" t="str">
            <v>Ver Archivo</v>
          </cell>
          <cell r="AE468" t="str">
            <v>Ver Archivo</v>
          </cell>
          <cell r="AF468" t="str">
            <v>Ver Archivo</v>
          </cell>
          <cell r="AG468" t="str">
            <v>Ver Archivo</v>
          </cell>
        </row>
        <row r="469">
          <cell r="B469" t="str">
            <v>65.480.000-6</v>
          </cell>
          <cell r="C469" t="str">
            <v>Grabado</v>
          </cell>
          <cell r="D469">
            <v>42741.427858796298</v>
          </cell>
          <cell r="E469">
            <v>0</v>
          </cell>
          <cell r="F469" t="str">
            <v>Junta de Vecino N 20 Poblacion Pintados</v>
          </cell>
          <cell r="G469" t="str">
            <v>maria elena s/n</v>
          </cell>
          <cell r="H469" t="str">
            <v>Tamarugal</v>
          </cell>
          <cell r="I469" t="str">
            <v>Pozo Almonte</v>
          </cell>
          <cell r="J469">
            <v>0</v>
          </cell>
          <cell r="K469">
            <v>982963171</v>
          </cell>
          <cell r="L469" t="str">
            <v>jvn20poblacionpintados@gmail.com</v>
          </cell>
          <cell r="M469">
            <v>41910</v>
          </cell>
          <cell r="N469">
            <v>43006</v>
          </cell>
          <cell r="O469">
            <v>38223</v>
          </cell>
          <cell r="P469">
            <v>0</v>
          </cell>
          <cell r="Q469">
            <v>1365766379</v>
          </cell>
          <cell r="R469" t="str">
            <v>Junta de Vecino N 20 Poblacion Pintados</v>
          </cell>
          <cell r="S469" t="str">
            <v>BANCO ESTADO DE CHILE</v>
          </cell>
          <cell r="T469" t="str">
            <v>CUENTA DE AHORROS</v>
          </cell>
          <cell r="U469">
            <v>0</v>
          </cell>
          <cell r="V469" t="str">
            <v>Nancy Patricia Sanchez Ticona</v>
          </cell>
          <cell r="W469" t="str">
            <v>10.259.115-1</v>
          </cell>
          <cell r="X469" t="str">
            <v>maria elena</v>
          </cell>
          <cell r="Y469">
            <v>0</v>
          </cell>
          <cell r="Z469">
            <v>982963171</v>
          </cell>
          <cell r="AA469" t="str">
            <v>jvn20poblacionpintados@gmail.com</v>
          </cell>
          <cell r="AB469">
            <v>0</v>
          </cell>
          <cell r="AC469" t="str">
            <v>Ver Archivo</v>
          </cell>
          <cell r="AD469" t="str">
            <v>Ver Archivo</v>
          </cell>
          <cell r="AE469" t="str">
            <v>Ver Archivo</v>
          </cell>
          <cell r="AF469" t="str">
            <v>Ver Archivo</v>
          </cell>
          <cell r="AG469" t="str">
            <v>Ver Archivo</v>
          </cell>
        </row>
        <row r="470">
          <cell r="B470" t="str">
            <v>65.067.667-K</v>
          </cell>
          <cell r="C470" t="str">
            <v>Validada</v>
          </cell>
          <cell r="D470">
            <v>42857.510613425926</v>
          </cell>
          <cell r="E470">
            <v>0</v>
          </cell>
          <cell r="F470" t="str">
            <v>centro cultural,social y deportivo independencia</v>
          </cell>
          <cell r="G470" t="str">
            <v>Errazuriz #1483</v>
          </cell>
          <cell r="H470" t="str">
            <v>Iquique</v>
          </cell>
          <cell r="I470" t="str">
            <v>Iquique</v>
          </cell>
          <cell r="J470">
            <v>0</v>
          </cell>
          <cell r="K470">
            <v>998023523</v>
          </cell>
          <cell r="L470" t="str">
            <v>ccsdindependencia@gmail.com</v>
          </cell>
          <cell r="M470">
            <v>42452</v>
          </cell>
          <cell r="N470">
            <v>43547</v>
          </cell>
          <cell r="O470">
            <v>32931</v>
          </cell>
          <cell r="P470">
            <v>0</v>
          </cell>
          <cell r="Q470">
            <v>1366234400</v>
          </cell>
          <cell r="R470" t="str">
            <v>centro cultural,social y deportivo Independencia</v>
          </cell>
          <cell r="S470" t="str">
            <v>BANCO ESTADO DE CHILE</v>
          </cell>
          <cell r="T470" t="str">
            <v>CUENTA DE AHORROS</v>
          </cell>
          <cell r="U470">
            <v>0</v>
          </cell>
          <cell r="V470" t="str">
            <v>Robinson Javier Contreras Alvarez</v>
          </cell>
          <cell r="W470" t="str">
            <v>5.003.408-9</v>
          </cell>
          <cell r="X470" t="str">
            <v>villa espigon pasaje uno casa # 880</v>
          </cell>
          <cell r="Y470">
            <v>0</v>
          </cell>
          <cell r="Z470">
            <v>998023523</v>
          </cell>
          <cell r="AA470" t="str">
            <v>rojacoal@gmail.com</v>
          </cell>
          <cell r="AB470">
            <v>0</v>
          </cell>
          <cell r="AC470" t="str">
            <v>Ver Archivo</v>
          </cell>
          <cell r="AD470" t="str">
            <v>Ver Archivo</v>
          </cell>
          <cell r="AE470" t="str">
            <v>Ver Archivo</v>
          </cell>
          <cell r="AF470" t="str">
            <v>Ver Archivo</v>
          </cell>
          <cell r="AG470" t="str">
            <v>Ver Archivo</v>
          </cell>
        </row>
        <row r="471">
          <cell r="B471" t="str">
            <v>71.457.000-5</v>
          </cell>
          <cell r="C471" t="str">
            <v>Grabado</v>
          </cell>
          <cell r="D471">
            <v>42741.427916666667</v>
          </cell>
          <cell r="E471">
            <v>0</v>
          </cell>
          <cell r="F471" t="str">
            <v>junta vecinal pozo almonte unidad vecinal n 1 de p almonte</v>
          </cell>
          <cell r="G471" t="str">
            <v>san fuentes s/n</v>
          </cell>
          <cell r="H471" t="str">
            <v>Tamarugal</v>
          </cell>
          <cell r="I471" t="str">
            <v>Pozo Almonte</v>
          </cell>
          <cell r="J471">
            <v>0</v>
          </cell>
          <cell r="K471">
            <v>981998978</v>
          </cell>
          <cell r="L471" t="str">
            <v>jv1pozoalmonte@gmail.com</v>
          </cell>
          <cell r="M471">
            <v>42180</v>
          </cell>
          <cell r="N471">
            <v>43276</v>
          </cell>
          <cell r="O471">
            <v>25750</v>
          </cell>
          <cell r="P471">
            <v>0</v>
          </cell>
          <cell r="Q471">
            <v>1365601395</v>
          </cell>
          <cell r="R471" t="str">
            <v>Junta de Vecinos N 1 Pozo Almonte</v>
          </cell>
          <cell r="S471" t="str">
            <v>BANCO ESTADO DE CHILE</v>
          </cell>
          <cell r="T471" t="str">
            <v>CUENTA DE AHORROS</v>
          </cell>
          <cell r="U471">
            <v>0</v>
          </cell>
          <cell r="V471" t="str">
            <v>benedicta acevedo diaz</v>
          </cell>
          <cell r="W471" t="str">
            <v>4.305.479-1</v>
          </cell>
          <cell r="X471" t="str">
            <v>san fuentes 599</v>
          </cell>
          <cell r="Y471">
            <v>0</v>
          </cell>
          <cell r="Z471">
            <v>981998978</v>
          </cell>
          <cell r="AA471" t="str">
            <v>jv1pozoalmonte@gmail.com</v>
          </cell>
          <cell r="AB471">
            <v>0</v>
          </cell>
          <cell r="AC471" t="str">
            <v>Ver Archivo</v>
          </cell>
          <cell r="AD471" t="str">
            <v>Ver Archivo</v>
          </cell>
          <cell r="AE471" t="str">
            <v>Ver Archivo</v>
          </cell>
          <cell r="AF471" t="str">
            <v>Ver Archivo</v>
          </cell>
          <cell r="AG471" t="str">
            <v>Ver Archivo</v>
          </cell>
        </row>
        <row r="472">
          <cell r="B472" t="str">
            <v>65.301.200-4</v>
          </cell>
          <cell r="C472" t="str">
            <v>Grabado</v>
          </cell>
          <cell r="D472">
            <v>42741.427384259259</v>
          </cell>
          <cell r="E472">
            <v>0</v>
          </cell>
          <cell r="F472" t="str">
            <v>Asociación de Futbol Pozo Almonte</v>
          </cell>
          <cell r="G472" t="str">
            <v>Estadio Municipal S7N</v>
          </cell>
          <cell r="H472" t="str">
            <v>Tamarugal</v>
          </cell>
          <cell r="I472" t="str">
            <v>Pozo Almonte</v>
          </cell>
          <cell r="J472">
            <v>0</v>
          </cell>
          <cell r="K472">
            <v>90600651</v>
          </cell>
          <cell r="L472" t="str">
            <v>asociaciondefutbolpozoalmonte@gmail.com</v>
          </cell>
          <cell r="M472">
            <v>42218</v>
          </cell>
          <cell r="N472">
            <v>43314</v>
          </cell>
          <cell r="O472">
            <v>36336</v>
          </cell>
          <cell r="P472">
            <v>0</v>
          </cell>
          <cell r="Q472">
            <v>1365766378</v>
          </cell>
          <cell r="R472" t="str">
            <v>ASOC DE FUTBOL POZO ALMONTE</v>
          </cell>
          <cell r="S472" t="str">
            <v>BANCO ESTADO DE CHILE</v>
          </cell>
          <cell r="T472" t="str">
            <v>CUENTA DE AHORROS</v>
          </cell>
          <cell r="U472">
            <v>0</v>
          </cell>
          <cell r="V472" t="str">
            <v>juan rojas cortes</v>
          </cell>
          <cell r="W472" t="str">
            <v>6.853.727-4</v>
          </cell>
          <cell r="X472" t="str">
            <v>aldunate n 593</v>
          </cell>
          <cell r="Y472">
            <v>0</v>
          </cell>
          <cell r="Z472">
            <v>90600651</v>
          </cell>
          <cell r="AA472" t="str">
            <v>rojas.cortes.js@gmail.com</v>
          </cell>
          <cell r="AB472">
            <v>0</v>
          </cell>
          <cell r="AC472" t="str">
            <v>Ver Archivo</v>
          </cell>
          <cell r="AD472" t="str">
            <v>Ver Archivo</v>
          </cell>
          <cell r="AE472" t="str">
            <v>Ver Archivo</v>
          </cell>
          <cell r="AF472" t="str">
            <v>Ver Archivo</v>
          </cell>
          <cell r="AG472" t="str">
            <v>Ver Archivo</v>
          </cell>
        </row>
        <row r="473">
          <cell r="B473" t="str">
            <v>65.074.642-2</v>
          </cell>
          <cell r="C473" t="str">
            <v>Grabado</v>
          </cell>
          <cell r="D473">
            <v>42741.427789351852</v>
          </cell>
          <cell r="E473">
            <v>0</v>
          </cell>
          <cell r="F473" t="str">
            <v>CORPORACION ROTARY CLUB SANTA LAURA</v>
          </cell>
          <cell r="G473" t="str">
            <v>RIO SECO 2152</v>
          </cell>
          <cell r="H473" t="str">
            <v>Iquique</v>
          </cell>
          <cell r="I473" t="str">
            <v>Iquique</v>
          </cell>
          <cell r="J473">
            <v>2326641</v>
          </cell>
          <cell r="K473">
            <v>986699589</v>
          </cell>
          <cell r="L473" t="str">
            <v>contacto.rotarysantalaura@gmail.com</v>
          </cell>
          <cell r="M473">
            <v>42164</v>
          </cell>
          <cell r="N473">
            <v>43260</v>
          </cell>
          <cell r="O473">
            <v>41434</v>
          </cell>
          <cell r="P473">
            <v>0</v>
          </cell>
          <cell r="Q473">
            <v>1300106371</v>
          </cell>
          <cell r="R473" t="str">
            <v>CORPORACION ROTARY CLUB SANTA LAURA</v>
          </cell>
          <cell r="S473" t="str">
            <v>BANCO ESTADO DE CHILE</v>
          </cell>
          <cell r="T473" t="str">
            <v>CUENTA CORRIENTE</v>
          </cell>
          <cell r="U473">
            <v>0</v>
          </cell>
          <cell r="V473" t="str">
            <v>LYA ALEJANDRA PEÑAFIEL VERDEJO</v>
          </cell>
          <cell r="W473" t="str">
            <v>13.173.008-K</v>
          </cell>
          <cell r="X473" t="str">
            <v>CALLE PUKARATANI 3697</v>
          </cell>
          <cell r="Y473">
            <v>2326641</v>
          </cell>
          <cell r="Z473">
            <v>986699589</v>
          </cell>
          <cell r="AA473" t="str">
            <v>viviana.organic@hotmail.com</v>
          </cell>
          <cell r="AB473">
            <v>0</v>
          </cell>
          <cell r="AC473" t="str">
            <v>Ver Archivo</v>
          </cell>
          <cell r="AD473" t="str">
            <v>Ver Archivo</v>
          </cell>
          <cell r="AE473" t="str">
            <v>Ver Archivo</v>
          </cell>
          <cell r="AF473" t="str">
            <v>Ver Archivo</v>
          </cell>
          <cell r="AG473" t="str">
            <v>Ver Archivo</v>
          </cell>
        </row>
        <row r="474">
          <cell r="B474" t="str">
            <v>65.038.526-8</v>
          </cell>
          <cell r="C474" t="str">
            <v>Grabado</v>
          </cell>
          <cell r="D474">
            <v>42603.866203703707</v>
          </cell>
          <cell r="E474">
            <v>0</v>
          </cell>
          <cell r="F474" t="str">
            <v>CRUZ ROJA POZO ALMONTE</v>
          </cell>
          <cell r="G474" t="str">
            <v>21 MAYO 281</v>
          </cell>
          <cell r="H474" t="str">
            <v>Tamarugal</v>
          </cell>
          <cell r="I474" t="str">
            <v>Pozo Almonte</v>
          </cell>
          <cell r="J474">
            <v>0</v>
          </cell>
          <cell r="K474">
            <v>986677586</v>
          </cell>
          <cell r="L474" t="str">
            <v>NELLYPATRICIA@GMAIL.COM</v>
          </cell>
          <cell r="M474">
            <v>42492</v>
          </cell>
          <cell r="N474">
            <v>43270</v>
          </cell>
          <cell r="O474">
            <v>8540</v>
          </cell>
          <cell r="P474">
            <v>0</v>
          </cell>
          <cell r="Q474">
            <v>1661199504</v>
          </cell>
          <cell r="R474" t="str">
            <v>CRUZ ROJA CHILENA POZO ALMONTE</v>
          </cell>
          <cell r="S474" t="str">
            <v>BANCO ESTADO DE CHILE</v>
          </cell>
          <cell r="T474" t="str">
            <v>CHEQUERA ELECTRONICA/ CUENTA VISTA</v>
          </cell>
          <cell r="U474">
            <v>0</v>
          </cell>
          <cell r="V474" t="str">
            <v>NELLY VARGAS FIEGUEROA</v>
          </cell>
          <cell r="W474" t="str">
            <v>8.651.206-8</v>
          </cell>
          <cell r="X474" t="str">
            <v>21 MAYO 281</v>
          </cell>
          <cell r="Y474">
            <v>0</v>
          </cell>
          <cell r="Z474">
            <v>986677586</v>
          </cell>
          <cell r="AA474" t="str">
            <v>NELLYPATRICIA@GMAIL.COM</v>
          </cell>
          <cell r="AB474">
            <v>0</v>
          </cell>
          <cell r="AC474" t="str">
            <v>Ver Archivo</v>
          </cell>
          <cell r="AD474" t="str">
            <v>Ver Archivo</v>
          </cell>
          <cell r="AE474" t="str">
            <v>Ver Archivo</v>
          </cell>
          <cell r="AF474" t="str">
            <v>Ver Archivo</v>
          </cell>
          <cell r="AG474" t="str">
            <v>Ver Archivo</v>
          </cell>
        </row>
        <row r="475">
          <cell r="B475" t="str">
            <v>65.575.010-K</v>
          </cell>
          <cell r="C475" t="str">
            <v>Grabado</v>
          </cell>
          <cell r="D475">
            <v>42822.396956018521</v>
          </cell>
          <cell r="E475">
            <v>0</v>
          </cell>
          <cell r="F475" t="str">
            <v>Asoc.Deportiva Cultural y Social de Basquetbol Senior Damas Iquique</v>
          </cell>
          <cell r="G475" t="str">
            <v>Castro Ramos Esq. Rancagua Of.N° 1 Casa del Deportista</v>
          </cell>
          <cell r="H475" t="str">
            <v>Iquique</v>
          </cell>
          <cell r="I475" t="str">
            <v>Iquique</v>
          </cell>
          <cell r="J475">
            <v>0</v>
          </cell>
          <cell r="K475">
            <v>942152597</v>
          </cell>
          <cell r="L475" t="str">
            <v>asocbasquetdamasiquique@hotmail.com</v>
          </cell>
          <cell r="M475">
            <v>42506</v>
          </cell>
          <cell r="N475">
            <v>43601</v>
          </cell>
          <cell r="O475">
            <v>35901</v>
          </cell>
          <cell r="P475">
            <v>0</v>
          </cell>
          <cell r="Q475">
            <v>1365756232</v>
          </cell>
          <cell r="R475">
            <v>0</v>
          </cell>
          <cell r="S475" t="str">
            <v>BANCO ESTADO DE CHILE</v>
          </cell>
          <cell r="T475" t="str">
            <v>CUENTA DE AHORROS</v>
          </cell>
          <cell r="U475">
            <v>0</v>
          </cell>
          <cell r="V475" t="str">
            <v>PAMELA SANDERSON ANDAUR</v>
          </cell>
          <cell r="W475" t="str">
            <v>12.212.513-0</v>
          </cell>
          <cell r="X475" t="str">
            <v>Villa Puchuldiza 3034 depto 15</v>
          </cell>
          <cell r="Y475">
            <v>0</v>
          </cell>
          <cell r="Z475">
            <v>942152597</v>
          </cell>
          <cell r="AA475" t="str">
            <v>pamela.sanderson@vtr.net</v>
          </cell>
          <cell r="AB475">
            <v>0</v>
          </cell>
          <cell r="AC475" t="str">
            <v>Ver Archivo</v>
          </cell>
          <cell r="AD475" t="str">
            <v>Ver Archivo</v>
          </cell>
          <cell r="AE475" t="str">
            <v>Ver Archivo</v>
          </cell>
          <cell r="AF475" t="str">
            <v>Ver Archivo</v>
          </cell>
          <cell r="AG475">
            <v>0</v>
          </cell>
        </row>
        <row r="476">
          <cell r="B476" t="str">
            <v>65.024.749-3</v>
          </cell>
          <cell r="C476" t="str">
            <v>Validada</v>
          </cell>
          <cell r="D476">
            <v>42824.444004629629</v>
          </cell>
          <cell r="E476">
            <v>0</v>
          </cell>
          <cell r="F476" t="str">
            <v>Club Deportivo Pumas del Norte</v>
          </cell>
          <cell r="G476" t="str">
            <v>Orella 440</v>
          </cell>
          <cell r="H476" t="str">
            <v>Iquique</v>
          </cell>
          <cell r="I476" t="str">
            <v>Iquique</v>
          </cell>
          <cell r="J476">
            <v>2470115</v>
          </cell>
          <cell r="K476">
            <v>981397505</v>
          </cell>
          <cell r="L476" t="str">
            <v>deportivo.sag.pumas@gmail.com</v>
          </cell>
          <cell r="M476">
            <v>41656</v>
          </cell>
          <cell r="N476">
            <v>43117</v>
          </cell>
          <cell r="O476">
            <v>40001</v>
          </cell>
          <cell r="P476">
            <v>0</v>
          </cell>
          <cell r="Q476">
            <v>1371196044</v>
          </cell>
          <cell r="R476" t="str">
            <v>Club Deportivo Pumas del Norte</v>
          </cell>
          <cell r="S476" t="str">
            <v>BANCO ESTADO DE CHILE</v>
          </cell>
          <cell r="T476" t="str">
            <v>CHEQUERA ELECTRONICA/ CUENTA VISTA</v>
          </cell>
          <cell r="U476">
            <v>0</v>
          </cell>
          <cell r="V476" t="str">
            <v>Vinko Malinarich Torrico</v>
          </cell>
          <cell r="W476" t="str">
            <v>14.107.632-9</v>
          </cell>
          <cell r="X476" t="str">
            <v>Av. Francisco Bilbao 3852, Iquique</v>
          </cell>
          <cell r="Y476">
            <v>572470115</v>
          </cell>
          <cell r="Z476">
            <v>981397505</v>
          </cell>
          <cell r="AA476" t="str">
            <v>vinko.malinarich@sag.gob.cl</v>
          </cell>
          <cell r="AB476">
            <v>0</v>
          </cell>
          <cell r="AC476" t="str">
            <v>Ver Archivo</v>
          </cell>
          <cell r="AD476" t="str">
            <v>Ver Archivo</v>
          </cell>
          <cell r="AE476" t="str">
            <v>Ver Archivo</v>
          </cell>
          <cell r="AF476" t="str">
            <v>Ver Archivo</v>
          </cell>
          <cell r="AG476" t="str">
            <v>Ver Archivo</v>
          </cell>
        </row>
        <row r="477">
          <cell r="B477" t="str">
            <v>10.675.530-2</v>
          </cell>
          <cell r="C477" t="str">
            <v>Grabado</v>
          </cell>
          <cell r="D477">
            <v>42571.754606481481</v>
          </cell>
          <cell r="E477">
            <v>0</v>
          </cell>
          <cell r="F477" t="str">
            <v>Jorge Pellegrini Tapia</v>
          </cell>
          <cell r="G477" t="str">
            <v>avda. a. prat 1099</v>
          </cell>
          <cell r="H477" t="str">
            <v>Iquique</v>
          </cell>
          <cell r="I477" t="str">
            <v>Iquique</v>
          </cell>
          <cell r="J477">
            <v>1231231</v>
          </cell>
          <cell r="K477">
            <v>12312312312</v>
          </cell>
          <cell r="L477" t="str">
            <v>jpellegrini@goretarapaca.gov.cl</v>
          </cell>
          <cell r="M477">
            <v>42534</v>
          </cell>
          <cell r="N477">
            <v>43286</v>
          </cell>
          <cell r="O477">
            <v>41100</v>
          </cell>
          <cell r="P477">
            <v>0</v>
          </cell>
          <cell r="Q477">
            <v>123123123</v>
          </cell>
          <cell r="R477" t="str">
            <v>Jorge Pellegrini Tapia</v>
          </cell>
          <cell r="S477" t="str">
            <v>BANCO INTERNACIONAL</v>
          </cell>
          <cell r="T477" t="str">
            <v>CUENTA DE AHORROS</v>
          </cell>
          <cell r="U477">
            <v>0</v>
          </cell>
          <cell r="V477" t="str">
            <v>Jorge Pellegrini Tapia</v>
          </cell>
          <cell r="W477" t="str">
            <v>10.675.530-2</v>
          </cell>
          <cell r="X477" t="str">
            <v>domicilio</v>
          </cell>
          <cell r="Y477">
            <v>1231231</v>
          </cell>
          <cell r="Z477">
            <v>12312321</v>
          </cell>
          <cell r="AA477" t="str">
            <v>jpellegrini@goretarapaca.gov.cl</v>
          </cell>
          <cell r="AB477">
            <v>0</v>
          </cell>
          <cell r="AC477" t="str">
            <v>Ver Archivo</v>
          </cell>
          <cell r="AD477" t="str">
            <v>Ver Archivo</v>
          </cell>
          <cell r="AE477" t="str">
            <v>Ver Archivo</v>
          </cell>
          <cell r="AF477" t="str">
            <v>Ver Archivo</v>
          </cell>
          <cell r="AG477" t="str">
            <v>Ver Archivo</v>
          </cell>
        </row>
        <row r="478">
          <cell r="B478" t="str">
            <v>65.111.822-0</v>
          </cell>
          <cell r="C478" t="str">
            <v>Grabado</v>
          </cell>
          <cell r="D478">
            <v>42767.515405092592</v>
          </cell>
          <cell r="E478">
            <v>0</v>
          </cell>
          <cell r="F478" t="str">
            <v>Club Deportivo Run Iquique</v>
          </cell>
          <cell r="G478" t="str">
            <v>Yabricoya 2926</v>
          </cell>
          <cell r="H478" t="str">
            <v>Iquique</v>
          </cell>
          <cell r="I478" t="str">
            <v>Iquique</v>
          </cell>
          <cell r="J478">
            <v>572440940</v>
          </cell>
          <cell r="K478">
            <v>973782932</v>
          </cell>
          <cell r="L478" t="str">
            <v>runiquique@gmail.com</v>
          </cell>
          <cell r="M478">
            <v>42334</v>
          </cell>
          <cell r="N478">
            <v>42700</v>
          </cell>
          <cell r="O478">
            <v>42332</v>
          </cell>
          <cell r="P478">
            <v>0</v>
          </cell>
          <cell r="Q478">
            <v>8241945</v>
          </cell>
          <cell r="R478" t="str">
            <v>Alejandro Naves Tamborino</v>
          </cell>
          <cell r="S478" t="str">
            <v>BANCO DE CREDITO E INVERSIONES</v>
          </cell>
          <cell r="T478" t="str">
            <v>CHEQUERA ELECTRONICA/ CUENTA VISTA</v>
          </cell>
          <cell r="U478">
            <v>0</v>
          </cell>
          <cell r="V478" t="str">
            <v>Alejandro Naves Tamborino</v>
          </cell>
          <cell r="W478" t="str">
            <v>10.078.245-6</v>
          </cell>
          <cell r="X478" t="str">
            <v>Yabricoya 2926</v>
          </cell>
          <cell r="Y478">
            <v>572440940</v>
          </cell>
          <cell r="Z478">
            <v>973782932</v>
          </cell>
          <cell r="AA478" t="str">
            <v>tamborino@gmail.com</v>
          </cell>
          <cell r="AB478">
            <v>0</v>
          </cell>
          <cell r="AC478" t="str">
            <v>Ver Archivo</v>
          </cell>
          <cell r="AD478" t="str">
            <v>Ver Archivo</v>
          </cell>
          <cell r="AE478" t="str">
            <v>Ver Archivo</v>
          </cell>
          <cell r="AF478" t="str">
            <v>Ver Archivo</v>
          </cell>
          <cell r="AG478" t="str">
            <v>Ver Archivo</v>
          </cell>
        </row>
        <row r="479">
          <cell r="B479" t="str">
            <v>65.566.940-K</v>
          </cell>
          <cell r="C479" t="str">
            <v>Grabado</v>
          </cell>
          <cell r="D479">
            <v>42741.428101851852</v>
          </cell>
          <cell r="E479">
            <v>0</v>
          </cell>
          <cell r="F479" t="str">
            <v>junta de vecinos villa las rosas</v>
          </cell>
          <cell r="G479" t="str">
            <v>heroes de la concepcion s/n</v>
          </cell>
          <cell r="H479" t="str">
            <v>Iquique</v>
          </cell>
          <cell r="I479" t="str">
            <v>Iquique</v>
          </cell>
          <cell r="J479">
            <v>0</v>
          </cell>
          <cell r="K479">
            <v>990082743</v>
          </cell>
          <cell r="L479" t="str">
            <v>Villalasrosan13@gmail.com</v>
          </cell>
          <cell r="M479">
            <v>42218</v>
          </cell>
          <cell r="N479">
            <v>42949</v>
          </cell>
          <cell r="O479">
            <v>33873</v>
          </cell>
          <cell r="P479">
            <v>0</v>
          </cell>
          <cell r="Q479">
            <v>1260378500</v>
          </cell>
          <cell r="R479" t="str">
            <v>junta de vecinos villa las rosas</v>
          </cell>
          <cell r="S479" t="str">
            <v>BANCO ESTADO DE CHILE</v>
          </cell>
          <cell r="T479" t="str">
            <v>CUENTA DE AHORROS</v>
          </cell>
          <cell r="U479">
            <v>0</v>
          </cell>
          <cell r="V479" t="str">
            <v>solange del rosario wirth sanhueza</v>
          </cell>
          <cell r="W479" t="str">
            <v>13.416.265-1</v>
          </cell>
          <cell r="X479" t="str">
            <v>pasaje el almendral #2648</v>
          </cell>
          <cell r="Y479">
            <v>0</v>
          </cell>
          <cell r="Z479">
            <v>990082745</v>
          </cell>
          <cell r="AA479" t="str">
            <v>solewirth@icloud.com</v>
          </cell>
          <cell r="AB479">
            <v>0</v>
          </cell>
          <cell r="AC479" t="str">
            <v>Ver Archivo</v>
          </cell>
          <cell r="AD479" t="str">
            <v>Ver Archivo</v>
          </cell>
          <cell r="AE479" t="str">
            <v>Ver Archivo</v>
          </cell>
          <cell r="AF479" t="str">
            <v>Ver Archivo</v>
          </cell>
          <cell r="AG479" t="str">
            <v>Ver Archivo</v>
          </cell>
        </row>
        <row r="480">
          <cell r="B480" t="str">
            <v>65.036.267-5</v>
          </cell>
          <cell r="C480" t="str">
            <v>Validada</v>
          </cell>
          <cell r="D480">
            <v>42772.544293981482</v>
          </cell>
          <cell r="E480">
            <v>0</v>
          </cell>
          <cell r="F480" t="str">
            <v>Club deportivo Valle Central</v>
          </cell>
          <cell r="G480" t="str">
            <v>Valle Central 3181</v>
          </cell>
          <cell r="H480" t="str">
            <v>Iquique</v>
          </cell>
          <cell r="I480" t="str">
            <v>Iquique</v>
          </cell>
          <cell r="J480">
            <v>572445163</v>
          </cell>
          <cell r="K480">
            <v>975122747</v>
          </cell>
          <cell r="L480" t="str">
            <v>cristiancortveg@gmail.com</v>
          </cell>
          <cell r="M480">
            <v>42452</v>
          </cell>
          <cell r="N480">
            <v>43547</v>
          </cell>
          <cell r="O480">
            <v>39619</v>
          </cell>
          <cell r="P480">
            <v>0</v>
          </cell>
          <cell r="Q480">
            <v>0</v>
          </cell>
          <cell r="R480" t="str">
            <v>Club deportivo Valle Central</v>
          </cell>
          <cell r="S480" t="str">
            <v>BANCO ESTADO DE CHILE</v>
          </cell>
          <cell r="T480" t="str">
            <v>CUENTA DE AHORROS</v>
          </cell>
          <cell r="U480">
            <v>0</v>
          </cell>
          <cell r="V480" t="str">
            <v>Cristian Cortés Arancibia</v>
          </cell>
          <cell r="W480" t="str">
            <v>20.249.170-7</v>
          </cell>
          <cell r="X480" t="str">
            <v>Valle Central 3181</v>
          </cell>
          <cell r="Y480">
            <v>572445163</v>
          </cell>
          <cell r="Z480">
            <v>999219602</v>
          </cell>
          <cell r="AA480" t="str">
            <v>cristiancortveg@gmail.com</v>
          </cell>
          <cell r="AB480">
            <v>0</v>
          </cell>
          <cell r="AC480" t="str">
            <v>Ver Archivo</v>
          </cell>
          <cell r="AD480" t="str">
            <v>Ver Archivo</v>
          </cell>
          <cell r="AE480" t="str">
            <v>Ver Archivo</v>
          </cell>
          <cell r="AF480" t="str">
            <v>Ver Archivo</v>
          </cell>
          <cell r="AG480" t="str">
            <v>Ver Archivo</v>
          </cell>
        </row>
        <row r="481">
          <cell r="B481" t="str">
            <v>65.586.490-3</v>
          </cell>
          <cell r="C481" t="str">
            <v>Grabado</v>
          </cell>
          <cell r="D481">
            <v>42744.447395833333</v>
          </cell>
          <cell r="E481">
            <v>0</v>
          </cell>
          <cell r="F481" t="str">
            <v>Club Deportivo Karate Do Dojo Akamine</v>
          </cell>
          <cell r="G481" t="str">
            <v>Avda La Tirana 4155 Depto 404</v>
          </cell>
          <cell r="H481" t="str">
            <v>Iquique</v>
          </cell>
          <cell r="I481" t="str">
            <v>Iquique</v>
          </cell>
          <cell r="J481">
            <v>0</v>
          </cell>
          <cell r="K481">
            <v>995291555</v>
          </cell>
          <cell r="L481" t="str">
            <v>gojukan.iquique@gmail.com</v>
          </cell>
          <cell r="M481">
            <v>42503</v>
          </cell>
          <cell r="N481">
            <v>43233</v>
          </cell>
          <cell r="O481">
            <v>38566</v>
          </cell>
          <cell r="P481">
            <v>0</v>
          </cell>
          <cell r="Q481">
            <v>1365809115</v>
          </cell>
          <cell r="R481" t="str">
            <v>CLUB DEPOTIVO KARATE DO DOJO AKAMINE</v>
          </cell>
          <cell r="S481" t="str">
            <v>BANCO ESTADO DE CHILE</v>
          </cell>
          <cell r="T481" t="str">
            <v>CUENTA DE AHORROS</v>
          </cell>
          <cell r="U481">
            <v>0</v>
          </cell>
          <cell r="V481" t="str">
            <v>Rodrigo Andrés Bello Valenzuela</v>
          </cell>
          <cell r="W481" t="str">
            <v>14.390.847-K</v>
          </cell>
          <cell r="X481" t="str">
            <v>Avda La Tirana 4155 Depto 404</v>
          </cell>
          <cell r="Y481">
            <v>0</v>
          </cell>
          <cell r="Z481">
            <v>995291555</v>
          </cell>
          <cell r="AA481" t="str">
            <v>prevencionchile@hotmail.com</v>
          </cell>
          <cell r="AB481">
            <v>0</v>
          </cell>
          <cell r="AC481" t="str">
            <v>Ver Archivo</v>
          </cell>
          <cell r="AD481" t="str">
            <v>Ver Archivo</v>
          </cell>
          <cell r="AE481" t="str">
            <v>Ver Archivo</v>
          </cell>
          <cell r="AF481" t="str">
            <v>Ver Archivo</v>
          </cell>
          <cell r="AG481" t="str">
            <v>Ver Archivo</v>
          </cell>
        </row>
        <row r="482">
          <cell r="B482" t="str">
            <v>65.044.950-9</v>
          </cell>
          <cell r="C482" t="str">
            <v>Validada</v>
          </cell>
          <cell r="D482">
            <v>42802.452465277776</v>
          </cell>
          <cell r="E482">
            <v>0</v>
          </cell>
          <cell r="F482" t="str">
            <v>Sociedad y baile cultural Osos del Colorado</v>
          </cell>
          <cell r="G482" t="str">
            <v>Las cabras N° 7</v>
          </cell>
          <cell r="H482" t="str">
            <v>Iquique</v>
          </cell>
          <cell r="I482" t="str">
            <v>Iquique</v>
          </cell>
          <cell r="J482">
            <v>0</v>
          </cell>
          <cell r="K482">
            <v>950038288</v>
          </cell>
          <cell r="L482" t="str">
            <v>luisbritocastro56@gmail.com</v>
          </cell>
          <cell r="M482">
            <v>42153</v>
          </cell>
          <cell r="N482">
            <v>43249</v>
          </cell>
          <cell r="O482">
            <v>35765</v>
          </cell>
          <cell r="P482">
            <v>0</v>
          </cell>
          <cell r="Q482">
            <v>0</v>
          </cell>
          <cell r="R482" t="str">
            <v>Sociedad y baile cultural Osos del Colorado</v>
          </cell>
          <cell r="S482" t="str">
            <v>BANCO ESTADO DE CHILE</v>
          </cell>
          <cell r="T482" t="str">
            <v>CUENTA DE AHORROS</v>
          </cell>
          <cell r="U482">
            <v>0</v>
          </cell>
          <cell r="V482" t="str">
            <v>Luis Brito Castro</v>
          </cell>
          <cell r="W482" t="str">
            <v>7.316.372-2</v>
          </cell>
          <cell r="X482" t="str">
            <v>Poblacon Elena Caffarena Pasaje 8 3877</v>
          </cell>
          <cell r="Y482">
            <v>572260084</v>
          </cell>
          <cell r="Z482">
            <v>950038288</v>
          </cell>
          <cell r="AA482" t="str">
            <v>luisbritocastro56@gmail.com</v>
          </cell>
          <cell r="AB482">
            <v>0</v>
          </cell>
          <cell r="AC482" t="str">
            <v>Ver Archivo</v>
          </cell>
          <cell r="AD482" t="str">
            <v>Ver Archivo</v>
          </cell>
          <cell r="AE482" t="str">
            <v>Ver Archivo</v>
          </cell>
          <cell r="AF482" t="str">
            <v>Ver Archivo</v>
          </cell>
          <cell r="AG482" t="str">
            <v>Ver Archivo</v>
          </cell>
        </row>
        <row r="483">
          <cell r="B483" t="str">
            <v>65.047.289-6</v>
          </cell>
          <cell r="C483" t="str">
            <v>Validada</v>
          </cell>
          <cell r="D483">
            <v>42794.69326388889</v>
          </cell>
          <cell r="E483">
            <v>0</v>
          </cell>
          <cell r="F483" t="str">
            <v>club enduro tamarugal cet</v>
          </cell>
          <cell r="G483" t="str">
            <v>barros arana 477</v>
          </cell>
          <cell r="H483" t="str">
            <v>Iquique</v>
          </cell>
          <cell r="I483" t="str">
            <v>Iquique</v>
          </cell>
          <cell r="J483">
            <v>0</v>
          </cell>
          <cell r="K483">
            <v>966797062</v>
          </cell>
          <cell r="L483" t="str">
            <v>rallycet@gmail.com</v>
          </cell>
          <cell r="M483">
            <v>40857</v>
          </cell>
          <cell r="N483">
            <v>43980</v>
          </cell>
          <cell r="O483">
            <v>40829</v>
          </cell>
          <cell r="P483">
            <v>0</v>
          </cell>
          <cell r="Q483">
            <v>1371304611</v>
          </cell>
          <cell r="R483" t="str">
            <v>club enduro tamarugal cet</v>
          </cell>
          <cell r="S483" t="str">
            <v>BANCO ESTADO DE CHILE</v>
          </cell>
          <cell r="T483" t="str">
            <v>CHEQUERA ELECTRONICA/ CUENTA VISTA</v>
          </cell>
          <cell r="U483">
            <v>0</v>
          </cell>
          <cell r="V483" t="str">
            <v>jose espinoza vejar</v>
          </cell>
          <cell r="W483" t="str">
            <v>7.928.560-9</v>
          </cell>
          <cell r="X483" t="str">
            <v>isidora zegger 3918</v>
          </cell>
          <cell r="Y483">
            <v>0</v>
          </cell>
          <cell r="Z483">
            <v>966797062</v>
          </cell>
          <cell r="AA483" t="str">
            <v>aluminios@gmail.com</v>
          </cell>
          <cell r="AB483">
            <v>0</v>
          </cell>
          <cell r="AC483" t="str">
            <v>Ver Archivo</v>
          </cell>
          <cell r="AD483" t="str">
            <v>Ver Archivo</v>
          </cell>
          <cell r="AE483" t="str">
            <v>Ver Archivo</v>
          </cell>
          <cell r="AF483" t="str">
            <v>Ver Archivo</v>
          </cell>
          <cell r="AG483" t="str">
            <v>Ver Archivo</v>
          </cell>
        </row>
        <row r="484">
          <cell r="B484" t="str">
            <v>65.000.375-6</v>
          </cell>
          <cell r="C484" t="str">
            <v>Grabado</v>
          </cell>
          <cell r="D484" t="str">
            <v>0000-00-00 00:00:00</v>
          </cell>
          <cell r="E484">
            <v>0</v>
          </cell>
          <cell r="F484">
            <v>0</v>
          </cell>
          <cell r="G484">
            <v>0</v>
          </cell>
          <cell r="H484">
            <v>0</v>
          </cell>
          <cell r="I484">
            <v>0</v>
          </cell>
          <cell r="J484">
            <v>0</v>
          </cell>
          <cell r="K484">
            <v>0</v>
          </cell>
          <cell r="L484">
            <v>0</v>
          </cell>
          <cell r="M484" t="str">
            <v>0000-00-00</v>
          </cell>
          <cell r="N484" t="str">
            <v>0000-00-00</v>
          </cell>
          <cell r="O484" t="str">
            <v>0000-00-00</v>
          </cell>
          <cell r="P484">
            <v>0</v>
          </cell>
          <cell r="Q484">
            <v>0</v>
          </cell>
          <cell r="R484">
            <v>0</v>
          </cell>
          <cell r="S484">
            <v>0</v>
          </cell>
          <cell r="T484">
            <v>0</v>
          </cell>
          <cell r="U484">
            <v>0</v>
          </cell>
          <cell r="V484" t="str">
            <v>cristian lavin</v>
          </cell>
          <cell r="W484" t="str">
            <v>13.641.882-3</v>
          </cell>
          <cell r="X484" t="str">
            <v>bulnes 2092</v>
          </cell>
          <cell r="Y484">
            <v>572221095</v>
          </cell>
          <cell r="Z484">
            <v>956904448</v>
          </cell>
          <cell r="AA484" t="str">
            <v>donmakuto@gmail.com</v>
          </cell>
          <cell r="AB484">
            <v>0</v>
          </cell>
          <cell r="AC484">
            <v>0</v>
          </cell>
          <cell r="AD484">
            <v>0</v>
          </cell>
          <cell r="AE484">
            <v>0</v>
          </cell>
          <cell r="AF484">
            <v>0</v>
          </cell>
          <cell r="AG484">
            <v>0</v>
          </cell>
        </row>
        <row r="485">
          <cell r="B485" t="str">
            <v>65.426.740-5</v>
          </cell>
          <cell r="C485" t="str">
            <v>Grabado</v>
          </cell>
          <cell r="D485">
            <v>42741.428240740737</v>
          </cell>
          <cell r="E485">
            <v>0</v>
          </cell>
          <cell r="F485" t="str">
            <v>CLUB DEPORTIVO Y SOCIAL HIJOS DE LA NUEVA VICTORIA</v>
          </cell>
          <cell r="G485" t="str">
            <v>PEDRO PRADO1975</v>
          </cell>
          <cell r="H485" t="str">
            <v>Iquique</v>
          </cell>
          <cell r="I485" t="str">
            <v>Iquique</v>
          </cell>
          <cell r="J485">
            <v>981215107</v>
          </cell>
          <cell r="K485">
            <v>981215107</v>
          </cell>
          <cell r="L485" t="str">
            <v>CLUBNUEVAVICTORIA@GMAIL.COM</v>
          </cell>
          <cell r="M485">
            <v>42507</v>
          </cell>
          <cell r="N485">
            <v>43602</v>
          </cell>
          <cell r="O485">
            <v>36907</v>
          </cell>
          <cell r="P485">
            <v>0</v>
          </cell>
          <cell r="Q485">
            <v>1366121923</v>
          </cell>
          <cell r="R485" t="str">
            <v>club depórtivo y social hijos de la nueva victoria</v>
          </cell>
          <cell r="S485" t="str">
            <v>BANCO ESTADO DE CHILE</v>
          </cell>
          <cell r="T485" t="str">
            <v>CUENTA DE AHORROS</v>
          </cell>
          <cell r="U485">
            <v>0</v>
          </cell>
          <cell r="V485" t="str">
            <v>roberto carlos gonzalez nuñez</v>
          </cell>
          <cell r="W485" t="str">
            <v>12.835.614-2</v>
          </cell>
          <cell r="X485" t="str">
            <v>PEDRO PRADO 1975</v>
          </cell>
          <cell r="Y485">
            <v>981215107</v>
          </cell>
          <cell r="Z485">
            <v>981215107</v>
          </cell>
          <cell r="AA485" t="str">
            <v>clubnuevavictoria@gmail.com</v>
          </cell>
          <cell r="AB485">
            <v>0</v>
          </cell>
          <cell r="AC485" t="str">
            <v>Ver Archivo</v>
          </cell>
          <cell r="AD485" t="str">
            <v>Ver Archivo</v>
          </cell>
          <cell r="AE485" t="str">
            <v>Ver Archivo</v>
          </cell>
          <cell r="AF485" t="str">
            <v>Ver Archivo</v>
          </cell>
          <cell r="AG485" t="str">
            <v>Ver Archivo</v>
          </cell>
        </row>
        <row r="486">
          <cell r="B486" t="str">
            <v>65.086.135-3</v>
          </cell>
          <cell r="C486" t="str">
            <v>Grabado</v>
          </cell>
          <cell r="D486">
            <v>42741.428368055553</v>
          </cell>
          <cell r="E486">
            <v>0</v>
          </cell>
          <cell r="F486" t="str">
            <v>CLUB SOCIAL Y DEPORTIVO LOS CONDORES</v>
          </cell>
          <cell r="G486" t="str">
            <v>SALVADOR ALLENDE 448, TORRE SOFIA, DEPTO 1206</v>
          </cell>
          <cell r="H486" t="str">
            <v>Iquique</v>
          </cell>
          <cell r="I486" t="str">
            <v>Iquique</v>
          </cell>
          <cell r="J486">
            <v>0</v>
          </cell>
          <cell r="K486">
            <v>998490317</v>
          </cell>
          <cell r="L486" t="str">
            <v>fideldavila@gmail.com</v>
          </cell>
          <cell r="M486">
            <v>41713</v>
          </cell>
          <cell r="N486">
            <v>42809</v>
          </cell>
          <cell r="O486">
            <v>35384</v>
          </cell>
          <cell r="P486">
            <v>0</v>
          </cell>
          <cell r="Q486">
            <v>1371148457</v>
          </cell>
          <cell r="R486" t="str">
            <v>CLUB SOCIAL Y DEPORTIVO LOS CONDORES</v>
          </cell>
          <cell r="S486" t="str">
            <v>BANCO ESTADO DE CHILE</v>
          </cell>
          <cell r="T486" t="str">
            <v>CHEQUERA ELECTRONICA/ CUENTA VISTA</v>
          </cell>
          <cell r="U486">
            <v>0</v>
          </cell>
          <cell r="V486" t="str">
            <v>HERNAN GUILLERMO LORCA</v>
          </cell>
          <cell r="W486" t="str">
            <v>10.452.480-K</v>
          </cell>
          <cell r="X486" t="str">
            <v>LIBERTAD 1755</v>
          </cell>
          <cell r="Y486">
            <v>0</v>
          </cell>
          <cell r="Z486">
            <v>98620058</v>
          </cell>
          <cell r="AA486" t="str">
            <v>hernan.100367@gmail.com</v>
          </cell>
          <cell r="AB486">
            <v>0</v>
          </cell>
          <cell r="AC486" t="str">
            <v>Ver Archivo</v>
          </cell>
          <cell r="AD486" t="str">
            <v>Ver Archivo</v>
          </cell>
          <cell r="AE486" t="str">
            <v>Ver Archivo</v>
          </cell>
          <cell r="AF486" t="str">
            <v>Ver Archivo</v>
          </cell>
          <cell r="AG486" t="str">
            <v>Ver Archivo</v>
          </cell>
        </row>
        <row r="487">
          <cell r="B487" t="str">
            <v>65.099.021-8</v>
          </cell>
          <cell r="C487" t="str">
            <v>Validada</v>
          </cell>
          <cell r="D487">
            <v>42793.689513888887</v>
          </cell>
          <cell r="E487">
            <v>0</v>
          </cell>
          <cell r="F487" t="str">
            <v>CLUB SOCIAL CULTURAL Y DEPORTIVO VILLA MAGISTERIO</v>
          </cell>
          <cell r="G487" t="str">
            <v>SANTIAGO POLANCO 2382</v>
          </cell>
          <cell r="H487" t="str">
            <v>Iquique</v>
          </cell>
          <cell r="I487" t="str">
            <v>Iquique</v>
          </cell>
          <cell r="J487">
            <v>572310569</v>
          </cell>
          <cell r="K487">
            <v>981589142</v>
          </cell>
          <cell r="L487" t="str">
            <v>club.villamagisterio@gmail.com</v>
          </cell>
          <cell r="M487">
            <v>42401</v>
          </cell>
          <cell r="N487">
            <v>43497</v>
          </cell>
          <cell r="O487">
            <v>41814</v>
          </cell>
          <cell r="P487">
            <v>0</v>
          </cell>
          <cell r="Q487">
            <v>0</v>
          </cell>
          <cell r="R487" t="str">
            <v>club socila cultural y deportivo villa magisterio</v>
          </cell>
          <cell r="S487" t="str">
            <v>BANCO ESTADO DE CHILE</v>
          </cell>
          <cell r="T487" t="str">
            <v>CUENTA DE AHORROS</v>
          </cell>
          <cell r="U487">
            <v>0</v>
          </cell>
          <cell r="V487" t="str">
            <v>MARCELO GÁRATE CASTRO</v>
          </cell>
          <cell r="W487" t="str">
            <v>15.925.340-6</v>
          </cell>
          <cell r="X487" t="str">
            <v>SANTIAGO POLANCO 2382</v>
          </cell>
          <cell r="Y487">
            <v>572310569</v>
          </cell>
          <cell r="Z487">
            <v>981589142</v>
          </cell>
          <cell r="AA487" t="str">
            <v>mgciqq@gmail.com</v>
          </cell>
          <cell r="AB487">
            <v>0</v>
          </cell>
          <cell r="AC487" t="str">
            <v>Ver Archivo</v>
          </cell>
          <cell r="AD487" t="str">
            <v>Ver Archivo</v>
          </cell>
          <cell r="AE487" t="str">
            <v>Ver Archivo</v>
          </cell>
          <cell r="AF487" t="str">
            <v>Ver Archivo</v>
          </cell>
          <cell r="AG487" t="str">
            <v>Ver Archivo</v>
          </cell>
        </row>
        <row r="488">
          <cell r="B488" t="str">
            <v>69.266.080-3</v>
          </cell>
          <cell r="C488" t="str">
            <v>Grabado</v>
          </cell>
          <cell r="D488">
            <v>42741.424745370372</v>
          </cell>
          <cell r="E488">
            <v>0</v>
          </cell>
          <cell r="F488" t="str">
            <v>club deportivo urrakas surfing club</v>
          </cell>
          <cell r="G488" t="str">
            <v>pedro prado 3692</v>
          </cell>
          <cell r="H488" t="str">
            <v>Iquique</v>
          </cell>
          <cell r="I488" t="str">
            <v>Iquique</v>
          </cell>
          <cell r="J488">
            <v>0</v>
          </cell>
          <cell r="K488">
            <v>994385748</v>
          </cell>
          <cell r="L488" t="str">
            <v>clubsurfurrakas@gmail.com</v>
          </cell>
          <cell r="M488">
            <v>42223</v>
          </cell>
          <cell r="N488">
            <v>43319</v>
          </cell>
          <cell r="O488">
            <v>41829</v>
          </cell>
          <cell r="P488">
            <v>0</v>
          </cell>
          <cell r="Q488">
            <v>9745465657</v>
          </cell>
          <cell r="R488" t="str">
            <v>CLUB DEPORTIVO URRAKAS SURFING CLUB</v>
          </cell>
          <cell r="S488" t="str">
            <v>BANCO SCOTIABANK</v>
          </cell>
          <cell r="T488" t="str">
            <v>CUENTA CORRIENTE</v>
          </cell>
          <cell r="U488">
            <v>0</v>
          </cell>
          <cell r="V488" t="str">
            <v>silvana contreras reinoso</v>
          </cell>
          <cell r="W488" t="str">
            <v>12.449.409-5</v>
          </cell>
          <cell r="X488" t="str">
            <v>Manuel Jesús Silva 2249, Iquique</v>
          </cell>
          <cell r="Y488">
            <v>572213141</v>
          </cell>
          <cell r="Z488">
            <v>994385748</v>
          </cell>
          <cell r="AA488" t="str">
            <v>silconrei@gmail.com</v>
          </cell>
          <cell r="AB488">
            <v>0</v>
          </cell>
          <cell r="AC488" t="str">
            <v>Ver Archivo</v>
          </cell>
          <cell r="AD488" t="str">
            <v>Ver Archivo</v>
          </cell>
          <cell r="AE488" t="str">
            <v>Ver Archivo</v>
          </cell>
          <cell r="AF488" t="str">
            <v>Ver Archivo</v>
          </cell>
          <cell r="AG488" t="str">
            <v>Ver Archivo</v>
          </cell>
        </row>
        <row r="489">
          <cell r="B489" t="str">
            <v>65.080.217-9</v>
          </cell>
          <cell r="C489" t="str">
            <v>Grabado</v>
          </cell>
          <cell r="D489">
            <v>42741.428425925929</v>
          </cell>
          <cell r="E489">
            <v>0</v>
          </cell>
          <cell r="F489" t="str">
            <v>CORPORACION D.U.N.A.S.</v>
          </cell>
          <cell r="G489" t="str">
            <v>PEDRO LAGOS 994</v>
          </cell>
          <cell r="H489" t="str">
            <v>Iquique</v>
          </cell>
          <cell r="I489" t="str">
            <v>Iquique</v>
          </cell>
          <cell r="J489">
            <v>0</v>
          </cell>
          <cell r="K489">
            <v>87338881</v>
          </cell>
          <cell r="L489" t="str">
            <v>bvillalobosr@gmail.com</v>
          </cell>
          <cell r="M489">
            <v>41866</v>
          </cell>
          <cell r="N489">
            <v>43327</v>
          </cell>
          <cell r="O489">
            <v>41708</v>
          </cell>
          <cell r="P489">
            <v>0</v>
          </cell>
          <cell r="Q489">
            <v>1371312591</v>
          </cell>
          <cell r="R489" t="str">
            <v>CORPORACION D.U.N.A.S.</v>
          </cell>
          <cell r="S489" t="str">
            <v>BANCO ESTADO DE CHILE</v>
          </cell>
          <cell r="T489" t="str">
            <v>CHEQUERA ELECTRONICA/ CUENTA VISTA</v>
          </cell>
          <cell r="U489">
            <v>0</v>
          </cell>
          <cell r="V489" t="str">
            <v>BORIS REYNALDO VILLALOBOS REBOLLEDO</v>
          </cell>
          <cell r="W489" t="str">
            <v>12.697.529-5</v>
          </cell>
          <cell r="X489" t="str">
            <v>GENARO GALLO 2639</v>
          </cell>
          <cell r="Y489">
            <v>0</v>
          </cell>
          <cell r="Z489">
            <v>87338881</v>
          </cell>
          <cell r="AA489" t="str">
            <v>bvillalobosr@gmail.com</v>
          </cell>
          <cell r="AB489">
            <v>0</v>
          </cell>
          <cell r="AC489" t="str">
            <v>Ver Archivo</v>
          </cell>
          <cell r="AD489" t="str">
            <v>Ver Archivo</v>
          </cell>
          <cell r="AE489" t="str">
            <v>Ver Archivo</v>
          </cell>
          <cell r="AF489" t="str">
            <v>Ver Archivo</v>
          </cell>
          <cell r="AG489" t="str">
            <v>Ver Archivo</v>
          </cell>
        </row>
        <row r="490">
          <cell r="B490" t="str">
            <v>65.046.903-8</v>
          </cell>
          <cell r="C490" t="str">
            <v>Grabado</v>
          </cell>
          <cell r="D490">
            <v>42741.421840277777</v>
          </cell>
          <cell r="E490">
            <v>0</v>
          </cell>
          <cell r="F490" t="str">
            <v>Club Deportivo Escolar y Cultural Colegio Mahatma Gandhi</v>
          </cell>
          <cell r="G490" t="str">
            <v>Freddy Wood # 5205 Bajo Molle</v>
          </cell>
          <cell r="H490" t="str">
            <v>Iquique</v>
          </cell>
          <cell r="I490" t="str">
            <v>Iquique</v>
          </cell>
          <cell r="J490">
            <v>572246080</v>
          </cell>
          <cell r="K490">
            <v>991591906</v>
          </cell>
          <cell r="L490" t="str">
            <v>jencina@colegiomahatmagandhi.cl</v>
          </cell>
          <cell r="M490">
            <v>42366</v>
          </cell>
          <cell r="N490">
            <v>43830</v>
          </cell>
          <cell r="O490">
            <v>40743</v>
          </cell>
          <cell r="P490">
            <v>0</v>
          </cell>
          <cell r="Q490">
            <v>1366162220</v>
          </cell>
          <cell r="R490" t="str">
            <v>Club Deportivo Escolar y Cultural Colegio Mahatma Gandhi</v>
          </cell>
          <cell r="S490" t="str">
            <v>BANCO ESTADO DE CHILE</v>
          </cell>
          <cell r="T490" t="str">
            <v>CUENTA DE AHORROS</v>
          </cell>
          <cell r="U490">
            <v>0</v>
          </cell>
          <cell r="V490" t="str">
            <v>Justiniano Ricardo Encina Muñoz</v>
          </cell>
          <cell r="W490" t="str">
            <v>6.674.917-7</v>
          </cell>
          <cell r="X490" t="str">
            <v>Av. Salvador Allende # 1668 Depto. 32 Torre A</v>
          </cell>
          <cell r="Y490">
            <v>572246080</v>
          </cell>
          <cell r="Z490">
            <v>991591904</v>
          </cell>
          <cell r="AA490" t="str">
            <v>jencina@colegiomahatmagandhi.cl</v>
          </cell>
          <cell r="AB490">
            <v>0</v>
          </cell>
          <cell r="AC490">
            <v>0</v>
          </cell>
          <cell r="AD490">
            <v>0</v>
          </cell>
          <cell r="AE490" t="str">
            <v>Ver Archivo</v>
          </cell>
          <cell r="AF490">
            <v>0</v>
          </cell>
          <cell r="AG490" t="str">
            <v>Ver Archivo</v>
          </cell>
        </row>
        <row r="491">
          <cell r="B491" t="str">
            <v>65.106.783-9</v>
          </cell>
          <cell r="C491" t="str">
            <v>Grabado</v>
          </cell>
          <cell r="D491" t="str">
            <v>0000-00-00 00:00:00</v>
          </cell>
          <cell r="E491">
            <v>0</v>
          </cell>
          <cell r="F491" t="str">
            <v>CLUB SHUDOKAN IQUIQUE</v>
          </cell>
          <cell r="G491" t="str">
            <v>PASAJE POZO ALMONTE 3452 A</v>
          </cell>
          <cell r="H491" t="str">
            <v>Iquique</v>
          </cell>
          <cell r="I491" t="str">
            <v>Iquique</v>
          </cell>
          <cell r="J491">
            <v>0</v>
          </cell>
          <cell r="K491">
            <v>56949172970</v>
          </cell>
          <cell r="L491" t="str">
            <v>karateshudokaniqq@gmail.com</v>
          </cell>
          <cell r="M491">
            <v>41913</v>
          </cell>
          <cell r="N491">
            <v>43396</v>
          </cell>
          <cell r="O491">
            <v>41913</v>
          </cell>
          <cell r="P491">
            <v>0</v>
          </cell>
          <cell r="Q491">
            <v>6219966783007</v>
          </cell>
          <cell r="R491" t="str">
            <v>CLUB SHUDOKAN IQUIQUE</v>
          </cell>
          <cell r="S491" t="str">
            <v>BANCO ESTADO DE CHILE</v>
          </cell>
          <cell r="T491" t="str">
            <v>CHEQUERA ELECTRONICA/ CUENTA VISTA</v>
          </cell>
          <cell r="U491">
            <v>0</v>
          </cell>
          <cell r="V491">
            <v>0</v>
          </cell>
          <cell r="W491">
            <v>0</v>
          </cell>
          <cell r="X491">
            <v>0</v>
          </cell>
          <cell r="Y491">
            <v>0</v>
          </cell>
          <cell r="Z491">
            <v>0</v>
          </cell>
          <cell r="AA491">
            <v>0</v>
          </cell>
          <cell r="AB491">
            <v>0</v>
          </cell>
          <cell r="AC491">
            <v>0</v>
          </cell>
          <cell r="AD491">
            <v>0</v>
          </cell>
          <cell r="AE491">
            <v>0</v>
          </cell>
          <cell r="AF491">
            <v>0</v>
          </cell>
          <cell r="AG491">
            <v>0</v>
          </cell>
        </row>
        <row r="492">
          <cell r="B492" t="str">
            <v>65.861.970-5</v>
          </cell>
          <cell r="C492" t="str">
            <v>Validada</v>
          </cell>
          <cell r="D492">
            <v>42852.444490740738</v>
          </cell>
          <cell r="E492">
            <v>0</v>
          </cell>
          <cell r="F492" t="str">
            <v>Club Deportivo de Taekwondo Fenix Kwan iquique</v>
          </cell>
          <cell r="G492" t="str">
            <v>Luis Cruz Martinez 1420</v>
          </cell>
          <cell r="H492" t="str">
            <v>Iquique</v>
          </cell>
          <cell r="I492" t="str">
            <v>Iquique</v>
          </cell>
          <cell r="J492">
            <v>0</v>
          </cell>
          <cell r="K492">
            <v>999970939</v>
          </cell>
          <cell r="L492" t="str">
            <v>fenixday@hotmail.com</v>
          </cell>
          <cell r="M492">
            <v>42222</v>
          </cell>
          <cell r="N492">
            <v>43683</v>
          </cell>
          <cell r="O492">
            <v>39358</v>
          </cell>
          <cell r="P492">
            <v>0</v>
          </cell>
          <cell r="Q492">
            <v>1365904231</v>
          </cell>
          <cell r="R492" t="str">
            <v>Club Deportivo de Taekwondo Fenix Kwan Iquique</v>
          </cell>
          <cell r="S492" t="str">
            <v>BANCO ESTADO DE CHILE</v>
          </cell>
          <cell r="T492" t="str">
            <v>CUENTA DE AHORROS</v>
          </cell>
          <cell r="U492">
            <v>0</v>
          </cell>
          <cell r="V492" t="str">
            <v>Rodrigo Alfonso Quiroz Araneda</v>
          </cell>
          <cell r="W492" t="str">
            <v>13.511.421-9</v>
          </cell>
          <cell r="X492" t="str">
            <v>Arturo Fernandez 1531</v>
          </cell>
          <cell r="Y492">
            <v>0</v>
          </cell>
          <cell r="Z492">
            <v>996989849</v>
          </cell>
          <cell r="AA492" t="str">
            <v>rodrigo_quiroz77@hotmail.com</v>
          </cell>
          <cell r="AB492">
            <v>0</v>
          </cell>
          <cell r="AC492" t="str">
            <v>Ver Archivo</v>
          </cell>
          <cell r="AD492" t="str">
            <v>Ver Archivo</v>
          </cell>
          <cell r="AE492" t="str">
            <v>Ver Archivo</v>
          </cell>
          <cell r="AF492" t="str">
            <v>Ver Archivo</v>
          </cell>
          <cell r="AG492" t="str">
            <v>Ver Archivo</v>
          </cell>
        </row>
        <row r="493">
          <cell r="B493" t="str">
            <v>65.099.057-9</v>
          </cell>
          <cell r="C493" t="str">
            <v>Grabado</v>
          </cell>
          <cell r="D493">
            <v>42741.428576388891</v>
          </cell>
          <cell r="E493">
            <v>0</v>
          </cell>
          <cell r="F493" t="str">
            <v>Centro Social Cultural y Deportivo Republica de Colombia</v>
          </cell>
          <cell r="G493" t="str">
            <v>arturo fernandez 1896</v>
          </cell>
          <cell r="H493" t="str">
            <v>Iquique</v>
          </cell>
          <cell r="I493" t="str">
            <v>Iquique</v>
          </cell>
          <cell r="J493">
            <v>0</v>
          </cell>
          <cell r="K493">
            <v>88559985</v>
          </cell>
          <cell r="L493" t="str">
            <v>centroculturalsdr@hotmail.com</v>
          </cell>
          <cell r="M493">
            <v>41951</v>
          </cell>
          <cell r="N493">
            <v>43047</v>
          </cell>
          <cell r="O493">
            <v>39981</v>
          </cell>
          <cell r="P493">
            <v>0</v>
          </cell>
          <cell r="Q493">
            <v>6219969057003</v>
          </cell>
          <cell r="R493" t="str">
            <v>centro social cultural y deportivo republica de colombia</v>
          </cell>
          <cell r="S493" t="str">
            <v>BANCO ESTADO DE CHILE</v>
          </cell>
          <cell r="T493" t="str">
            <v>CHEQUERA ELECTRONICA/ CUENTA VISTA</v>
          </cell>
          <cell r="U493">
            <v>0</v>
          </cell>
          <cell r="V493" t="str">
            <v>edgar rodriguez paredes</v>
          </cell>
          <cell r="W493" t="str">
            <v>22.679.827-7</v>
          </cell>
          <cell r="X493" t="str">
            <v>salitrera bra 3464</v>
          </cell>
          <cell r="Y493">
            <v>0</v>
          </cell>
          <cell r="Z493">
            <v>88559985</v>
          </cell>
          <cell r="AA493" t="str">
            <v>centroculturalsdr@gmail.com</v>
          </cell>
          <cell r="AB493">
            <v>0</v>
          </cell>
          <cell r="AC493" t="str">
            <v>Ver Archivo</v>
          </cell>
          <cell r="AD493" t="str">
            <v>Ver Archivo</v>
          </cell>
          <cell r="AE493" t="str">
            <v>Ver Archivo</v>
          </cell>
          <cell r="AF493" t="str">
            <v>Ver Archivo</v>
          </cell>
          <cell r="AG493" t="str">
            <v>Ver Archivo</v>
          </cell>
        </row>
        <row r="494">
          <cell r="B494" t="str">
            <v>56.075.940-1</v>
          </cell>
          <cell r="C494" t="str">
            <v>Validada</v>
          </cell>
          <cell r="D494">
            <v>42871.409317129626</v>
          </cell>
          <cell r="E494">
            <v>0</v>
          </cell>
          <cell r="F494" t="str">
            <v>JUNTA DE VECINOS SANTA TERESA DE LOS ANDES</v>
          </cell>
          <cell r="G494" t="str">
            <v>CALLE SANTA INES #4174</v>
          </cell>
          <cell r="H494" t="str">
            <v>Iquique</v>
          </cell>
          <cell r="I494" t="str">
            <v>Alto Hospicio</v>
          </cell>
          <cell r="J494">
            <v>5699043050</v>
          </cell>
          <cell r="K494">
            <v>99043050</v>
          </cell>
          <cell r="L494" t="str">
            <v>JUNVECSANTATERESA2002@GMAIL.COM</v>
          </cell>
          <cell r="M494">
            <v>42582</v>
          </cell>
          <cell r="N494">
            <v>43677</v>
          </cell>
          <cell r="O494">
            <v>37435</v>
          </cell>
          <cell r="P494">
            <v>0</v>
          </cell>
          <cell r="Q494">
            <v>1860211650</v>
          </cell>
          <cell r="R494" t="str">
            <v>JUNTA DE VECINOS SANTA TERESA DE LOS ANDES</v>
          </cell>
          <cell r="S494" t="str">
            <v>BANCO ESTADO DE CHILE</v>
          </cell>
          <cell r="T494" t="str">
            <v>CUENTA CORRIENTE</v>
          </cell>
          <cell r="U494">
            <v>0</v>
          </cell>
          <cell r="V494" t="str">
            <v>RAFAEL ARMANDO UBEDA MICHELSEN</v>
          </cell>
          <cell r="W494" t="str">
            <v>11.466.175-9</v>
          </cell>
          <cell r="X494" t="str">
            <v>SANTA TERESA N#3975</v>
          </cell>
          <cell r="Y494">
            <v>5699043050</v>
          </cell>
          <cell r="Z494">
            <v>99043050</v>
          </cell>
          <cell r="AA494" t="str">
            <v>JUNVECSANTATERESA2002@GMAIL.COM</v>
          </cell>
          <cell r="AB494">
            <v>0</v>
          </cell>
          <cell r="AC494" t="str">
            <v>Ver Archivo</v>
          </cell>
          <cell r="AD494" t="str">
            <v>Ver Archivo</v>
          </cell>
          <cell r="AE494" t="str">
            <v>Ver Archivo</v>
          </cell>
          <cell r="AF494" t="str">
            <v>Ver Archivo</v>
          </cell>
          <cell r="AG494" t="str">
            <v>Ver Archivo</v>
          </cell>
        </row>
        <row r="495">
          <cell r="B495" t="str">
            <v>65.116.713-2</v>
          </cell>
          <cell r="C495" t="str">
            <v>Validada</v>
          </cell>
          <cell r="D495">
            <v>42872.406608796293</v>
          </cell>
          <cell r="E495">
            <v>0</v>
          </cell>
          <cell r="F495" t="str">
            <v>UNION COMUNAL OLIVOS DEL DESIERTO</v>
          </cell>
          <cell r="G495" t="str">
            <v>CALLE SANTA INES #4295</v>
          </cell>
          <cell r="H495" t="str">
            <v>Iquique</v>
          </cell>
          <cell r="I495" t="str">
            <v>Alto Hospicio</v>
          </cell>
          <cell r="J495">
            <v>5699904305</v>
          </cell>
          <cell r="K495">
            <v>99043050</v>
          </cell>
          <cell r="L495" t="str">
            <v>UNIONCOMUNALOLIVOSDELDESIERTO@GMAIL.COM</v>
          </cell>
          <cell r="M495">
            <v>42448</v>
          </cell>
          <cell r="N495">
            <v>43543</v>
          </cell>
          <cell r="O495">
            <v>38677</v>
          </cell>
          <cell r="P495">
            <v>0</v>
          </cell>
          <cell r="Q495">
            <v>1870541445</v>
          </cell>
          <cell r="R495" t="str">
            <v>UNION COMUNAL OLIVOS DEL DESIERTO</v>
          </cell>
          <cell r="S495" t="str">
            <v>BANCO ESTADO DE CHILE</v>
          </cell>
          <cell r="T495" t="str">
            <v>CUENTA DE AHORROS</v>
          </cell>
          <cell r="U495">
            <v>0</v>
          </cell>
          <cell r="V495" t="str">
            <v>RAFAEL ARMANDO UBEDA MICHELSEN</v>
          </cell>
          <cell r="W495" t="str">
            <v>11.466.175-9</v>
          </cell>
          <cell r="X495" t="str">
            <v>SANTA INES N#3975</v>
          </cell>
          <cell r="Y495">
            <v>5699904305</v>
          </cell>
          <cell r="Z495">
            <v>99043050</v>
          </cell>
          <cell r="AA495" t="str">
            <v>UNIONCOMUNALOLIVOSDELDESIERTO@GMAIL.COM</v>
          </cell>
          <cell r="AB495">
            <v>0</v>
          </cell>
          <cell r="AC495" t="str">
            <v>Ver Archivo</v>
          </cell>
          <cell r="AD495" t="str">
            <v>Ver Archivo</v>
          </cell>
          <cell r="AE495" t="str">
            <v>Ver Archivo</v>
          </cell>
          <cell r="AF495" t="str">
            <v>Ver Archivo</v>
          </cell>
          <cell r="AG495" t="str">
            <v>Ver Archivo</v>
          </cell>
        </row>
        <row r="496">
          <cell r="B496" t="str">
            <v>65.021.221-5</v>
          </cell>
          <cell r="C496" t="str">
            <v>Validada</v>
          </cell>
          <cell r="D496">
            <v>42838.405081018522</v>
          </cell>
          <cell r="E496">
            <v>0</v>
          </cell>
          <cell r="F496" t="str">
            <v>JUNTA DE VECINOS LOS VOLCANES</v>
          </cell>
          <cell r="G496" t="str">
            <v>VOLCAN VILLARICA S/N</v>
          </cell>
          <cell r="H496" t="str">
            <v>Iquique</v>
          </cell>
          <cell r="I496" t="str">
            <v>Alto Hospicio</v>
          </cell>
          <cell r="J496">
            <v>5695085688</v>
          </cell>
          <cell r="K496">
            <v>950856887</v>
          </cell>
          <cell r="L496" t="str">
            <v>juntavecinosvolcanes@gmail.com</v>
          </cell>
          <cell r="M496">
            <v>42464</v>
          </cell>
          <cell r="N496">
            <v>43589</v>
          </cell>
          <cell r="O496">
            <v>41424</v>
          </cell>
          <cell r="P496">
            <v>0</v>
          </cell>
          <cell r="Q496">
            <v>1366086605</v>
          </cell>
          <cell r="R496" t="str">
            <v>junta vecinal los volcanes</v>
          </cell>
          <cell r="S496" t="str">
            <v>BANCO ESTADO DE CHILE</v>
          </cell>
          <cell r="T496" t="str">
            <v>CUENTA DE AHORROS</v>
          </cell>
          <cell r="U496">
            <v>0</v>
          </cell>
          <cell r="V496" t="str">
            <v>KIMBERLI ANGELINA RIVERA MEJIAS</v>
          </cell>
          <cell r="W496" t="str">
            <v>16.055.360-K</v>
          </cell>
          <cell r="X496" t="str">
            <v>VOLCAN ISLUGA 4040</v>
          </cell>
          <cell r="Y496">
            <v>5695085688</v>
          </cell>
          <cell r="Z496">
            <v>950856887</v>
          </cell>
          <cell r="AA496" t="str">
            <v>juntavecinosvolcanes@gmail.com</v>
          </cell>
          <cell r="AB496">
            <v>0</v>
          </cell>
          <cell r="AC496" t="str">
            <v>Ver Archivo</v>
          </cell>
          <cell r="AD496" t="str">
            <v>Ver Archivo</v>
          </cell>
          <cell r="AE496" t="str">
            <v>Ver Archivo</v>
          </cell>
          <cell r="AF496" t="str">
            <v>Ver Archivo</v>
          </cell>
          <cell r="AG496" t="str">
            <v>Ver Archivo</v>
          </cell>
        </row>
        <row r="497">
          <cell r="B497" t="str">
            <v>70.019.800-6</v>
          </cell>
          <cell r="C497" t="str">
            <v>Grabado</v>
          </cell>
          <cell r="D497">
            <v>42741.421597222223</v>
          </cell>
          <cell r="E497">
            <v>0</v>
          </cell>
          <cell r="F497" t="str">
            <v>LAS ASAMBLEAS DE DIOS</v>
          </cell>
          <cell r="G497" t="str">
            <v>PEDRO PRADO 2085</v>
          </cell>
          <cell r="H497" t="str">
            <v>Iquique</v>
          </cell>
          <cell r="I497" t="str">
            <v>Iquique</v>
          </cell>
          <cell r="J497">
            <v>0</v>
          </cell>
          <cell r="K497">
            <v>976972705</v>
          </cell>
          <cell r="L497" t="str">
            <v>templobeteliquique@gmail.com</v>
          </cell>
          <cell r="M497">
            <v>42490</v>
          </cell>
          <cell r="N497">
            <v>43220</v>
          </cell>
          <cell r="O497">
            <v>41305</v>
          </cell>
          <cell r="P497">
            <v>0</v>
          </cell>
          <cell r="Q497">
            <v>81012403</v>
          </cell>
          <cell r="R497" t="str">
            <v>LAS ASAMBLEAS DE DIOS</v>
          </cell>
          <cell r="S497" t="str">
            <v>BANCO DE CREDITO E INVERSIONES</v>
          </cell>
          <cell r="T497" t="str">
            <v>CUENTA CORRIENTE</v>
          </cell>
          <cell r="U497">
            <v>0</v>
          </cell>
          <cell r="V497" t="str">
            <v>LUIS MANUEL ROJAS DÍAZ</v>
          </cell>
          <cell r="W497" t="str">
            <v>8.071.528-5</v>
          </cell>
          <cell r="X497" t="str">
            <v>PEDRO PRADO 2085</v>
          </cell>
          <cell r="Y497">
            <v>0</v>
          </cell>
          <cell r="Z497">
            <v>976972705</v>
          </cell>
          <cell r="AA497" t="str">
            <v>templobeteliquique@gmail.com</v>
          </cell>
          <cell r="AB497">
            <v>0</v>
          </cell>
          <cell r="AC497" t="str">
            <v>Ver Archivo</v>
          </cell>
          <cell r="AD497" t="str">
            <v>Ver Archivo</v>
          </cell>
          <cell r="AE497" t="str">
            <v>Ver Archivo</v>
          </cell>
          <cell r="AF497" t="str">
            <v>Ver Archivo</v>
          </cell>
          <cell r="AG497" t="str">
            <v>Ver Archivo</v>
          </cell>
        </row>
        <row r="498">
          <cell r="B498" t="str">
            <v>76.236.501-4</v>
          </cell>
          <cell r="C498" t="str">
            <v>Grabado</v>
          </cell>
          <cell r="D498">
            <v>42710.617256944446</v>
          </cell>
          <cell r="E498">
            <v>0</v>
          </cell>
          <cell r="F498" t="str">
            <v>Sociedad Comercializadora de Insumos industriales Fastmin Ltda</v>
          </cell>
          <cell r="G498" t="str">
            <v>Santa Marta 4127</v>
          </cell>
          <cell r="H498" t="str">
            <v>Iquique</v>
          </cell>
          <cell r="I498" t="str">
            <v>Iquique</v>
          </cell>
          <cell r="J498">
            <v>57594970</v>
          </cell>
          <cell r="K498">
            <v>966809140</v>
          </cell>
          <cell r="L498" t="str">
            <v>v.rojas@fastmin.cl</v>
          </cell>
          <cell r="M498" t="str">
            <v>0000-00-00</v>
          </cell>
          <cell r="N498" t="str">
            <v>0000-00-00</v>
          </cell>
          <cell r="O498">
            <v>41129</v>
          </cell>
          <cell r="P498">
            <v>0</v>
          </cell>
          <cell r="Q498">
            <v>66396215</v>
          </cell>
          <cell r="R498" t="str">
            <v>Fastmin Ltda</v>
          </cell>
          <cell r="S498" t="str">
            <v>BANCO SANTANDER-CHILE</v>
          </cell>
          <cell r="T498" t="str">
            <v>CUENTA CORRIENTE</v>
          </cell>
          <cell r="U498">
            <v>0</v>
          </cell>
          <cell r="V498" t="str">
            <v>Victor Hugo Rojas Rojas</v>
          </cell>
          <cell r="W498" t="str">
            <v>15.685.198-1</v>
          </cell>
          <cell r="X498" t="str">
            <v>avenida salvador allende 2510 block A depto 11</v>
          </cell>
          <cell r="Y498">
            <v>57483016</v>
          </cell>
          <cell r="Z498">
            <v>966809140</v>
          </cell>
          <cell r="AA498" t="str">
            <v>v.rojas@fastmin.cl</v>
          </cell>
          <cell r="AB498">
            <v>0</v>
          </cell>
          <cell r="AC498">
            <v>0</v>
          </cell>
          <cell r="AD498">
            <v>0</v>
          </cell>
          <cell r="AE498">
            <v>0</v>
          </cell>
          <cell r="AF498">
            <v>0</v>
          </cell>
          <cell r="AG498" t="str">
            <v>Ver Archivo</v>
          </cell>
        </row>
        <row r="499">
          <cell r="B499" t="str">
            <v>76.675.915-7</v>
          </cell>
          <cell r="C499" t="str">
            <v>Grabado</v>
          </cell>
          <cell r="D499" t="str">
            <v>0000-00-00 00:00:00</v>
          </cell>
          <cell r="E499">
            <v>0</v>
          </cell>
          <cell r="F499" t="str">
            <v>COMERCIALIZADORA ROSA LAGOS SUAREZ E.I.R.L</v>
          </cell>
          <cell r="G499" t="str">
            <v>tamarugal 3274A</v>
          </cell>
          <cell r="H499" t="str">
            <v>Iquique</v>
          </cell>
          <cell r="I499" t="str">
            <v>Iquique</v>
          </cell>
          <cell r="J499">
            <v>572445038</v>
          </cell>
          <cell r="K499">
            <v>998872143</v>
          </cell>
          <cell r="L499" t="str">
            <v>rosalagos@hotmail.com</v>
          </cell>
          <cell r="M499">
            <v>44757</v>
          </cell>
          <cell r="N499" t="str">
            <v>0000-00-00</v>
          </cell>
          <cell r="O499">
            <v>42689</v>
          </cell>
          <cell r="P499">
            <v>0</v>
          </cell>
          <cell r="Q499">
            <v>11324586</v>
          </cell>
          <cell r="R499" t="str">
            <v>ROSA LAGOS</v>
          </cell>
          <cell r="S499" t="str">
            <v>BANCO DE CHILE</v>
          </cell>
          <cell r="T499" t="str">
            <v>CHEQUERA ELECTRONICA/ CUENTA VISTA</v>
          </cell>
          <cell r="U499">
            <v>0</v>
          </cell>
          <cell r="V499" t="str">
            <v>ROSA LAGOS</v>
          </cell>
          <cell r="W499" t="str">
            <v>11.342.586-5</v>
          </cell>
          <cell r="X499" t="str">
            <v>TAMARUGAL 3274A</v>
          </cell>
          <cell r="Y499">
            <v>512445038</v>
          </cell>
          <cell r="Z499">
            <v>998872143</v>
          </cell>
          <cell r="AA499" t="str">
            <v>ROSALAGOS@HOTMAIL.COM</v>
          </cell>
          <cell r="AB499">
            <v>0</v>
          </cell>
          <cell r="AC499">
            <v>0</v>
          </cell>
          <cell r="AD499">
            <v>0</v>
          </cell>
          <cell r="AE499">
            <v>0</v>
          </cell>
          <cell r="AF499" t="str">
            <v>Ver Archivo</v>
          </cell>
          <cell r="AG499" t="str">
            <v>Ver Archivo</v>
          </cell>
        </row>
        <row r="500">
          <cell r="B500" t="str">
            <v>56.083.250-8</v>
          </cell>
          <cell r="C500" t="str">
            <v>Grabado</v>
          </cell>
          <cell r="D500">
            <v>42759.676527777781</v>
          </cell>
          <cell r="E500">
            <v>0</v>
          </cell>
          <cell r="F500">
            <v>0</v>
          </cell>
          <cell r="G500">
            <v>0</v>
          </cell>
          <cell r="H500">
            <v>0</v>
          </cell>
          <cell r="I500">
            <v>0</v>
          </cell>
          <cell r="J500">
            <v>0</v>
          </cell>
          <cell r="K500">
            <v>0</v>
          </cell>
          <cell r="L500">
            <v>0</v>
          </cell>
          <cell r="M500" t="str">
            <v>0000-00-00</v>
          </cell>
          <cell r="N500" t="str">
            <v>0000-00-00</v>
          </cell>
          <cell r="O500" t="str">
            <v>0000-00-00</v>
          </cell>
          <cell r="P500">
            <v>0</v>
          </cell>
          <cell r="Q500">
            <v>0</v>
          </cell>
          <cell r="R500">
            <v>0</v>
          </cell>
          <cell r="S500">
            <v>0</v>
          </cell>
          <cell r="T500">
            <v>0</v>
          </cell>
          <cell r="U500">
            <v>0</v>
          </cell>
          <cell r="V500">
            <v>0</v>
          </cell>
          <cell r="W500">
            <v>0</v>
          </cell>
          <cell r="X500">
            <v>0</v>
          </cell>
          <cell r="Y500">
            <v>0</v>
          </cell>
          <cell r="Z500">
            <v>0</v>
          </cell>
          <cell r="AA500">
            <v>0</v>
          </cell>
          <cell r="AB500">
            <v>0</v>
          </cell>
          <cell r="AC500">
            <v>0</v>
          </cell>
          <cell r="AD500" t="str">
            <v>Ver Archivo</v>
          </cell>
          <cell r="AE500">
            <v>0</v>
          </cell>
          <cell r="AF500">
            <v>0</v>
          </cell>
          <cell r="AG500">
            <v>0</v>
          </cell>
        </row>
        <row r="501">
          <cell r="B501" t="str">
            <v>65.122.541-8</v>
          </cell>
          <cell r="C501" t="str">
            <v>Validada</v>
          </cell>
          <cell r="D501">
            <v>42774.663437499999</v>
          </cell>
          <cell r="E501">
            <v>0</v>
          </cell>
          <cell r="F501" t="str">
            <v>EnBicia2</v>
          </cell>
          <cell r="G501" t="str">
            <v>Baquedano 696</v>
          </cell>
          <cell r="H501" t="str">
            <v>Iquique</v>
          </cell>
          <cell r="I501" t="str">
            <v>Iquique</v>
          </cell>
          <cell r="J501">
            <v>963541054</v>
          </cell>
          <cell r="K501">
            <v>963541054</v>
          </cell>
          <cell r="L501" t="str">
            <v>iquiquenbici@gmail.com</v>
          </cell>
          <cell r="M501">
            <v>42585</v>
          </cell>
          <cell r="N501">
            <v>43680</v>
          </cell>
          <cell r="O501">
            <v>42516</v>
          </cell>
          <cell r="P501">
            <v>0</v>
          </cell>
          <cell r="Q501">
            <v>136409611</v>
          </cell>
          <cell r="R501" t="str">
            <v>karen gallardo castillo</v>
          </cell>
          <cell r="S501" t="str">
            <v>BANCO ESTADO DE CHILE</v>
          </cell>
          <cell r="T501" t="str">
            <v>CUENTA DE AHORROS</v>
          </cell>
          <cell r="U501">
            <v>0</v>
          </cell>
          <cell r="V501" t="str">
            <v>KAREN MARCELA GALLARDO CASTILLO</v>
          </cell>
          <cell r="W501" t="str">
            <v>13.640.961-1</v>
          </cell>
          <cell r="X501" t="str">
            <v>BAQUEDANO 696</v>
          </cell>
          <cell r="Y501">
            <v>963541054</v>
          </cell>
          <cell r="Z501">
            <v>963541054</v>
          </cell>
          <cell r="AA501" t="str">
            <v>karencicla@gmail.com</v>
          </cell>
          <cell r="AB501">
            <v>0</v>
          </cell>
          <cell r="AC501" t="str">
            <v>Ver Archivo</v>
          </cell>
          <cell r="AD501" t="str">
            <v>Ver Archivo</v>
          </cell>
          <cell r="AE501" t="str">
            <v>Ver Archivo</v>
          </cell>
          <cell r="AF501" t="str">
            <v>Ver Archivo</v>
          </cell>
          <cell r="AG501" t="str">
            <v>Ver Archivo</v>
          </cell>
        </row>
        <row r="502">
          <cell r="B502" t="str">
            <v>65.026.998-5</v>
          </cell>
          <cell r="C502" t="str">
            <v>Validada</v>
          </cell>
          <cell r="D502">
            <v>42773.479722222219</v>
          </cell>
          <cell r="E502">
            <v>0</v>
          </cell>
          <cell r="F502" t="str">
            <v>club deportivo sporting camanchaca</v>
          </cell>
          <cell r="G502" t="str">
            <v>tamarugal 3939</v>
          </cell>
          <cell r="H502" t="str">
            <v>Iquique</v>
          </cell>
          <cell r="I502" t="str">
            <v>Iquique</v>
          </cell>
          <cell r="J502">
            <v>572261034</v>
          </cell>
          <cell r="K502">
            <v>979471224</v>
          </cell>
          <cell r="L502" t="str">
            <v>jfigueroatoro@gmail.com</v>
          </cell>
          <cell r="M502">
            <v>42308</v>
          </cell>
          <cell r="N502">
            <v>43404</v>
          </cell>
          <cell r="O502">
            <v>37550</v>
          </cell>
          <cell r="P502">
            <v>0</v>
          </cell>
          <cell r="Q502">
            <v>1366087865</v>
          </cell>
          <cell r="R502" t="str">
            <v>club deportivo sporting camanchaca</v>
          </cell>
          <cell r="S502" t="str">
            <v>BANCO ESTADO DE CHILE</v>
          </cell>
          <cell r="T502" t="str">
            <v>CUENTA DE AHORROS</v>
          </cell>
          <cell r="U502">
            <v>0</v>
          </cell>
          <cell r="V502" t="str">
            <v>jose manuel figueroa toro</v>
          </cell>
          <cell r="W502" t="str">
            <v>12.632.768-4</v>
          </cell>
          <cell r="X502" t="str">
            <v>tamarugal 3939</v>
          </cell>
          <cell r="Y502">
            <v>572261034</v>
          </cell>
          <cell r="Z502">
            <v>979471224</v>
          </cell>
          <cell r="AA502" t="str">
            <v>jfigueroatoro@gmail.com</v>
          </cell>
          <cell r="AB502">
            <v>0</v>
          </cell>
          <cell r="AC502" t="str">
            <v>Ver Archivo</v>
          </cell>
          <cell r="AD502" t="str">
            <v>Ver Archivo</v>
          </cell>
          <cell r="AE502" t="str">
            <v>Ver Archivo</v>
          </cell>
          <cell r="AF502" t="str">
            <v>Ver Archivo</v>
          </cell>
          <cell r="AG502" t="str">
            <v>Ver Archivo</v>
          </cell>
        </row>
        <row r="503">
          <cell r="B503" t="str">
            <v>73.929.600-5</v>
          </cell>
          <cell r="C503" t="str">
            <v>Grabado</v>
          </cell>
          <cell r="D503" t="str">
            <v>0000-00-00 00:00:00</v>
          </cell>
          <cell r="E503">
            <v>0</v>
          </cell>
          <cell r="F503">
            <v>0</v>
          </cell>
          <cell r="G503">
            <v>0</v>
          </cell>
          <cell r="H503">
            <v>0</v>
          </cell>
          <cell r="I503">
            <v>0</v>
          </cell>
          <cell r="J503">
            <v>0</v>
          </cell>
          <cell r="K503">
            <v>0</v>
          </cell>
          <cell r="L503">
            <v>0</v>
          </cell>
          <cell r="M503" t="str">
            <v>0000-00-00</v>
          </cell>
          <cell r="N503" t="str">
            <v>0000-00-00</v>
          </cell>
          <cell r="O503" t="str">
            <v>0000-00-00</v>
          </cell>
          <cell r="P503">
            <v>0</v>
          </cell>
          <cell r="Q503">
            <v>0</v>
          </cell>
          <cell r="R503">
            <v>0</v>
          </cell>
          <cell r="S503">
            <v>0</v>
          </cell>
          <cell r="T503">
            <v>0</v>
          </cell>
          <cell r="U503">
            <v>0</v>
          </cell>
          <cell r="V503">
            <v>0</v>
          </cell>
          <cell r="W503">
            <v>0</v>
          </cell>
          <cell r="X503">
            <v>0</v>
          </cell>
          <cell r="Y503">
            <v>0</v>
          </cell>
          <cell r="Z503">
            <v>0</v>
          </cell>
          <cell r="AA503">
            <v>0</v>
          </cell>
          <cell r="AB503">
            <v>0</v>
          </cell>
          <cell r="AC503" t="str">
            <v>Ver Archivo</v>
          </cell>
          <cell r="AD503">
            <v>0</v>
          </cell>
          <cell r="AE503" t="str">
            <v>Ver Archivo</v>
          </cell>
          <cell r="AF503">
            <v>0</v>
          </cell>
          <cell r="AG503">
            <v>0</v>
          </cell>
        </row>
        <row r="504">
          <cell r="B504" t="str">
            <v>65.127.693-4</v>
          </cell>
          <cell r="C504" t="str">
            <v>Validada</v>
          </cell>
          <cell r="D504">
            <v>42845.392800925925</v>
          </cell>
          <cell r="E504">
            <v>0</v>
          </cell>
          <cell r="F504" t="str">
            <v>CLUB ATLETICO IQUIQUE</v>
          </cell>
          <cell r="G504" t="str">
            <v>TERESA WILMS MONTT 2260</v>
          </cell>
          <cell r="H504" t="str">
            <v>Iquique</v>
          </cell>
          <cell r="I504" t="str">
            <v>Iquique</v>
          </cell>
          <cell r="J504">
            <v>572346838</v>
          </cell>
          <cell r="K504">
            <v>978505159</v>
          </cell>
          <cell r="L504" t="str">
            <v>atletico.iquique@gmail.com</v>
          </cell>
          <cell r="M504">
            <v>42710</v>
          </cell>
          <cell r="N504">
            <v>43805</v>
          </cell>
          <cell r="O504">
            <v>42710</v>
          </cell>
          <cell r="P504">
            <v>0</v>
          </cell>
          <cell r="Q504">
            <v>1371364842</v>
          </cell>
          <cell r="R504" t="str">
            <v>Club Atlético Iquique</v>
          </cell>
          <cell r="S504" t="str">
            <v>BANCO ESTADO DE CHILE</v>
          </cell>
          <cell r="T504" t="str">
            <v>CHEQUERA ELECTRONICA/ CUENTA VISTA</v>
          </cell>
          <cell r="U504">
            <v>0</v>
          </cell>
          <cell r="V504" t="str">
            <v>ROBERTO MUÑOZ MONTENEGRO</v>
          </cell>
          <cell r="W504" t="str">
            <v>15.924.280-3</v>
          </cell>
          <cell r="X504" t="str">
            <v>TERESA WILMS MONTT 2260</v>
          </cell>
          <cell r="Y504">
            <v>0</v>
          </cell>
          <cell r="Z504">
            <v>978505159</v>
          </cell>
          <cell r="AA504" t="str">
            <v>robert.munoz.montenegro@gmail.com</v>
          </cell>
          <cell r="AB504">
            <v>0</v>
          </cell>
          <cell r="AC504" t="str">
            <v>Ver Archivo</v>
          </cell>
          <cell r="AD504" t="str">
            <v>Ver Archivo</v>
          </cell>
          <cell r="AE504" t="str">
            <v>Ver Archivo</v>
          </cell>
          <cell r="AF504" t="str">
            <v>Ver Archivo</v>
          </cell>
          <cell r="AG504" t="str">
            <v>Ver Archivo</v>
          </cell>
        </row>
        <row r="505">
          <cell r="B505" t="str">
            <v>65.016.007-K</v>
          </cell>
          <cell r="C505" t="str">
            <v>Validada</v>
          </cell>
          <cell r="D505">
            <v>42773.39912037037</v>
          </cell>
          <cell r="E505">
            <v>0</v>
          </cell>
          <cell r="F505" t="str">
            <v>club deportivo social y cultural Roberto Sola</v>
          </cell>
          <cell r="G505" t="str">
            <v>Pedro Prado 2432</v>
          </cell>
          <cell r="H505" t="str">
            <v>Iquique</v>
          </cell>
          <cell r="I505" t="str">
            <v>Iquique</v>
          </cell>
          <cell r="J505">
            <v>954847567</v>
          </cell>
          <cell r="K505">
            <v>944847567</v>
          </cell>
          <cell r="L505" t="str">
            <v>garayam@canontex.cl</v>
          </cell>
          <cell r="M505">
            <v>42183</v>
          </cell>
          <cell r="N505">
            <v>43279</v>
          </cell>
          <cell r="O505">
            <v>32921</v>
          </cell>
          <cell r="P505">
            <v>0</v>
          </cell>
          <cell r="Q505">
            <v>0</v>
          </cell>
          <cell r="R505" t="str">
            <v>club deportivo social y cultural Roberto Sola</v>
          </cell>
          <cell r="S505" t="str">
            <v>BANCO ESTADO DE CHILE</v>
          </cell>
          <cell r="T505" t="str">
            <v>CUENTA DE AHORROS</v>
          </cell>
          <cell r="U505">
            <v>0</v>
          </cell>
          <cell r="V505" t="str">
            <v>Mario Araya cerda</v>
          </cell>
          <cell r="W505" t="str">
            <v>6.239.530-3</v>
          </cell>
          <cell r="X505" t="str">
            <v>Pedro Prado 2432</v>
          </cell>
          <cell r="Y505">
            <v>944847567</v>
          </cell>
          <cell r="Z505">
            <v>944847567</v>
          </cell>
          <cell r="AA505" t="str">
            <v>garayam@canontex.cl</v>
          </cell>
          <cell r="AB505">
            <v>0</v>
          </cell>
          <cell r="AC505" t="str">
            <v>Ver Archivo</v>
          </cell>
          <cell r="AD505" t="str">
            <v>Ver Archivo</v>
          </cell>
          <cell r="AE505" t="str">
            <v>Ver Archivo</v>
          </cell>
          <cell r="AF505" t="str">
            <v>Ver Archivo</v>
          </cell>
          <cell r="AG505" t="str">
            <v>Ver Archivo</v>
          </cell>
        </row>
        <row r="506">
          <cell r="B506" t="str">
            <v>65.094.449-6</v>
          </cell>
          <cell r="C506" t="str">
            <v>Grabado</v>
          </cell>
          <cell r="D506" t="str">
            <v>0000-00-00 00:00:00</v>
          </cell>
          <cell r="E506">
            <v>0</v>
          </cell>
          <cell r="F506" t="str">
            <v>Club deportivo La Fiel del Norte</v>
          </cell>
          <cell r="G506" t="str">
            <v>Piloto Pardo 1404</v>
          </cell>
          <cell r="H506" t="str">
            <v>Iquique</v>
          </cell>
          <cell r="I506" t="str">
            <v>Iquique</v>
          </cell>
          <cell r="J506">
            <v>983734952</v>
          </cell>
          <cell r="K506">
            <v>983734952</v>
          </cell>
          <cell r="L506" t="str">
            <v>clubdeportivolafieldelnorte@gmail.com</v>
          </cell>
          <cell r="M506">
            <v>42110</v>
          </cell>
          <cell r="N506">
            <v>43206</v>
          </cell>
          <cell r="O506" t="str">
            <v>0000-00-00</v>
          </cell>
          <cell r="P506">
            <v>0</v>
          </cell>
          <cell r="Q506">
            <v>0</v>
          </cell>
          <cell r="R506">
            <v>0</v>
          </cell>
          <cell r="S506">
            <v>0</v>
          </cell>
          <cell r="T506">
            <v>0</v>
          </cell>
          <cell r="U506">
            <v>0</v>
          </cell>
          <cell r="V506" t="str">
            <v>Rodolfo Avalos Luco</v>
          </cell>
          <cell r="W506" t="str">
            <v>14.107.228-5</v>
          </cell>
          <cell r="X506" t="str">
            <v>Piloto Pardo 1404</v>
          </cell>
          <cell r="Y506">
            <v>983734952</v>
          </cell>
          <cell r="Z506">
            <v>983734952</v>
          </cell>
          <cell r="AA506" t="str">
            <v>clubdeportivolafieldelnorte@gmail.com</v>
          </cell>
          <cell r="AB506">
            <v>0</v>
          </cell>
          <cell r="AC506" t="str">
            <v>Ver Archivo</v>
          </cell>
          <cell r="AD506" t="str">
            <v>Ver Archivo</v>
          </cell>
          <cell r="AE506" t="str">
            <v>Ver Archivo</v>
          </cell>
          <cell r="AF506" t="str">
            <v>Ver Archivo</v>
          </cell>
          <cell r="AG506" t="str">
            <v>Ver Archivo</v>
          </cell>
        </row>
        <row r="507">
          <cell r="B507" t="str">
            <v>65.102.767-5</v>
          </cell>
          <cell r="C507" t="str">
            <v>Validada</v>
          </cell>
          <cell r="D507">
            <v>42853.693368055552</v>
          </cell>
          <cell r="E507">
            <v>0</v>
          </cell>
          <cell r="F507" t="str">
            <v>centro cultural social y deportivo colo colo femenino</v>
          </cell>
          <cell r="G507" t="str">
            <v>zergers #987</v>
          </cell>
          <cell r="H507" t="str">
            <v>Iquique</v>
          </cell>
          <cell r="I507" t="str">
            <v>Iquique</v>
          </cell>
          <cell r="J507">
            <v>0</v>
          </cell>
          <cell r="K507">
            <v>986032272</v>
          </cell>
          <cell r="L507" t="str">
            <v>luis.pedraza@live.cl</v>
          </cell>
          <cell r="M507">
            <v>42752</v>
          </cell>
          <cell r="N507">
            <v>43847</v>
          </cell>
          <cell r="O507">
            <v>41981</v>
          </cell>
          <cell r="P507">
            <v>0</v>
          </cell>
          <cell r="Q507">
            <v>1371384177</v>
          </cell>
          <cell r="R507" t="str">
            <v>LUIS ALFONSO PEDRAZA MARIN</v>
          </cell>
          <cell r="S507" t="str">
            <v>BANCO ESTADO DE CHILE</v>
          </cell>
          <cell r="T507" t="str">
            <v>CHEQUERA ELECTRONICA/ CUENTA VISTA</v>
          </cell>
          <cell r="U507">
            <v>0</v>
          </cell>
          <cell r="V507" t="str">
            <v>LUIS ALFONSO PEDRAZA MARIN</v>
          </cell>
          <cell r="W507" t="str">
            <v>16.056.860-7</v>
          </cell>
          <cell r="X507" t="str">
            <v>ZEGERS 987</v>
          </cell>
          <cell r="Y507">
            <v>0</v>
          </cell>
          <cell r="Z507">
            <v>986032272</v>
          </cell>
          <cell r="AA507" t="str">
            <v>luis.pedraza@live.cl</v>
          </cell>
          <cell r="AB507">
            <v>0</v>
          </cell>
          <cell r="AC507" t="str">
            <v>Ver Archivo</v>
          </cell>
          <cell r="AD507" t="str">
            <v>Ver Archivo</v>
          </cell>
          <cell r="AE507" t="str">
            <v>Ver Archivo</v>
          </cell>
          <cell r="AF507" t="str">
            <v>Ver Archivo</v>
          </cell>
          <cell r="AG507" t="str">
            <v>Ver Archivo</v>
          </cell>
        </row>
        <row r="508">
          <cell r="B508" t="str">
            <v>76.003.297-2</v>
          </cell>
          <cell r="C508" t="str">
            <v>Grabado</v>
          </cell>
          <cell r="D508">
            <v>42816.583182870374</v>
          </cell>
          <cell r="E508">
            <v>0</v>
          </cell>
          <cell r="F508" t="str">
            <v>asesorias forum limitada</v>
          </cell>
          <cell r="G508" t="str">
            <v>San Martin 255 - Edificio Empresarial - Piso 14 / Of 142</v>
          </cell>
          <cell r="H508" t="str">
            <v>Iquique</v>
          </cell>
          <cell r="I508" t="str">
            <v>Iquique</v>
          </cell>
          <cell r="J508">
            <v>572510737</v>
          </cell>
          <cell r="K508">
            <v>992078471</v>
          </cell>
          <cell r="L508" t="str">
            <v>gerencia@forumconsultores.cl</v>
          </cell>
          <cell r="M508">
            <v>39402</v>
          </cell>
          <cell r="N508">
            <v>39402</v>
          </cell>
          <cell r="O508">
            <v>39402</v>
          </cell>
          <cell r="P508">
            <v>0</v>
          </cell>
          <cell r="Q508">
            <v>70746115</v>
          </cell>
          <cell r="R508" t="str">
            <v>Asesorías Forum Ltda</v>
          </cell>
          <cell r="S508" t="str">
            <v>BANCO SANTANDER-CHILE</v>
          </cell>
          <cell r="T508" t="str">
            <v>CUENTA CORRIENTE</v>
          </cell>
          <cell r="U508">
            <v>0</v>
          </cell>
          <cell r="V508" t="str">
            <v>Lucila Pizarro Letelier</v>
          </cell>
          <cell r="W508" t="str">
            <v>7.444.418-0</v>
          </cell>
          <cell r="X508" t="str">
            <v>Calle B #357 - Condomino La Tirana</v>
          </cell>
          <cell r="Y508">
            <v>572327179</v>
          </cell>
          <cell r="Z508">
            <v>998494593</v>
          </cell>
          <cell r="AA508" t="str">
            <v>gerencia@forumconsultores.cl</v>
          </cell>
          <cell r="AB508">
            <v>0</v>
          </cell>
          <cell r="AC508" t="str">
            <v>Ver Archivo</v>
          </cell>
          <cell r="AD508" t="str">
            <v>Ver Archivo</v>
          </cell>
          <cell r="AE508" t="str">
            <v>Ver Archivo</v>
          </cell>
          <cell r="AF508" t="str">
            <v>Ver Archivo</v>
          </cell>
          <cell r="AG508" t="str">
            <v>Ver Archivo</v>
          </cell>
        </row>
        <row r="509">
          <cell r="B509" t="str">
            <v>65.088.013-7</v>
          </cell>
          <cell r="C509" t="str">
            <v>Validada</v>
          </cell>
          <cell r="D509">
            <v>42793.703715277778</v>
          </cell>
          <cell r="E509">
            <v>0</v>
          </cell>
          <cell r="F509" t="str">
            <v>sociedad religiosa chunchos de iquique</v>
          </cell>
          <cell r="G509" t="str">
            <v>chunchosdeiquique@gmail.com</v>
          </cell>
          <cell r="H509" t="str">
            <v>Tamarugal</v>
          </cell>
          <cell r="I509" t="str">
            <v>Iquique</v>
          </cell>
          <cell r="J509">
            <v>996795654</v>
          </cell>
          <cell r="K509">
            <v>996795654</v>
          </cell>
          <cell r="L509" t="str">
            <v>chunchosdeiquique@gmail.com</v>
          </cell>
          <cell r="M509">
            <v>42050</v>
          </cell>
          <cell r="N509">
            <v>43146</v>
          </cell>
          <cell r="O509">
            <v>41754</v>
          </cell>
          <cell r="P509">
            <v>0</v>
          </cell>
          <cell r="Q509">
            <v>0</v>
          </cell>
          <cell r="R509" t="str">
            <v>sociedad religiosa chunchos de iquique</v>
          </cell>
          <cell r="S509" t="str">
            <v>BANCO ESTADO DE CHILE</v>
          </cell>
          <cell r="T509" t="str">
            <v>CUENTA DE AHORROS</v>
          </cell>
          <cell r="U509">
            <v>0</v>
          </cell>
          <cell r="V509" t="str">
            <v>marianella jaqueline flores cayo</v>
          </cell>
          <cell r="W509" t="str">
            <v>9.146.178-1</v>
          </cell>
          <cell r="X509" t="str">
            <v>pasaje españa 2101</v>
          </cell>
          <cell r="Y509">
            <v>996795654</v>
          </cell>
          <cell r="Z509">
            <v>996795654</v>
          </cell>
          <cell r="AA509" t="str">
            <v>herrerafloreesteban@gmail.com</v>
          </cell>
          <cell r="AB509">
            <v>0</v>
          </cell>
          <cell r="AC509" t="str">
            <v>Ver Archivo</v>
          </cell>
          <cell r="AD509" t="str">
            <v>Ver Archivo</v>
          </cell>
          <cell r="AE509" t="str">
            <v>Ver Archivo</v>
          </cell>
          <cell r="AF509" t="str">
            <v>Ver Archivo</v>
          </cell>
          <cell r="AG509" t="str">
            <v>Ver Archivo</v>
          </cell>
        </row>
        <row r="510">
          <cell r="B510" t="str">
            <v>65.061.651-0</v>
          </cell>
          <cell r="C510" t="str">
            <v>Validada</v>
          </cell>
          <cell r="D510">
            <v>42857.545995370368</v>
          </cell>
          <cell r="E510">
            <v>0</v>
          </cell>
          <cell r="F510" t="str">
            <v>CLUB DEPORTIVO ESCOLAR ACADEMIA IQUIQUE BAJO MOLLE</v>
          </cell>
          <cell r="G510" t="str">
            <v>BAJO MOLLE KM 10</v>
          </cell>
          <cell r="H510" t="str">
            <v>Iquique</v>
          </cell>
          <cell r="I510" t="str">
            <v>Iquique</v>
          </cell>
          <cell r="J510">
            <v>0</v>
          </cell>
          <cell r="K510">
            <v>975899425</v>
          </cell>
          <cell r="L510" t="str">
            <v>cdeacademiaiquiquebm@gmail.com</v>
          </cell>
          <cell r="M510">
            <v>41423</v>
          </cell>
          <cell r="N510">
            <v>42884</v>
          </cell>
          <cell r="O510">
            <v>41199</v>
          </cell>
          <cell r="P510">
            <v>0</v>
          </cell>
          <cell r="Q510">
            <v>136626478</v>
          </cell>
          <cell r="R510" t="str">
            <v>VALERIA ALONSO SOTO</v>
          </cell>
          <cell r="S510" t="str">
            <v>BANCO ESTADO DE CHILE</v>
          </cell>
          <cell r="T510" t="str">
            <v>CHEQUERA ELECTRONICA/ CUENTA VISTA</v>
          </cell>
          <cell r="U510">
            <v>0</v>
          </cell>
          <cell r="V510" t="str">
            <v>VALERIA ALONSO SOTO</v>
          </cell>
          <cell r="W510" t="str">
            <v>10.245.772-2</v>
          </cell>
          <cell r="X510" t="str">
            <v>Avenida Arturo Prat 3524 casa 48</v>
          </cell>
          <cell r="Y510">
            <v>0</v>
          </cell>
          <cell r="Z510">
            <v>75899425</v>
          </cell>
          <cell r="AA510" t="str">
            <v>alonso_valeria@hotmail.com</v>
          </cell>
          <cell r="AB510">
            <v>0</v>
          </cell>
          <cell r="AC510" t="str">
            <v>Ver Archivo</v>
          </cell>
          <cell r="AD510" t="str">
            <v>Ver Archivo</v>
          </cell>
          <cell r="AE510" t="str">
            <v>Ver Archivo</v>
          </cell>
          <cell r="AF510" t="str">
            <v>Ver Archivo</v>
          </cell>
          <cell r="AG510" t="str">
            <v>Ver Archivo</v>
          </cell>
        </row>
        <row r="511">
          <cell r="B511" t="str">
            <v>65.126.621-1</v>
          </cell>
          <cell r="C511" t="str">
            <v>Grabado</v>
          </cell>
          <cell r="D511">
            <v>42830.472581018519</v>
          </cell>
          <cell r="E511">
            <v>0</v>
          </cell>
          <cell r="F511" t="str">
            <v>centro social, cultural y deportico tarapaca insitu</v>
          </cell>
          <cell r="G511" t="str">
            <v>pampa germania 3142</v>
          </cell>
          <cell r="H511" t="str">
            <v>Iquique</v>
          </cell>
          <cell r="I511" t="str">
            <v>Iquique</v>
          </cell>
          <cell r="J511">
            <v>0</v>
          </cell>
          <cell r="K511">
            <v>95997709</v>
          </cell>
          <cell r="L511" t="str">
            <v>tarapacainsitu@gmail.com</v>
          </cell>
          <cell r="M511" t="str">
            <v>0000-00-00</v>
          </cell>
          <cell r="N511">
            <v>42636</v>
          </cell>
          <cell r="O511">
            <v>42621</v>
          </cell>
          <cell r="P511">
            <v>0</v>
          </cell>
          <cell r="Q511">
            <v>1270087775</v>
          </cell>
          <cell r="R511" t="str">
            <v>centro social , cutural y deportivo tarapaca in situ</v>
          </cell>
          <cell r="S511" t="str">
            <v>BANCO ESTADO DE CHILE</v>
          </cell>
          <cell r="T511" t="str">
            <v>CHEQUERA ELECTRONICA/ CUENTA VISTA</v>
          </cell>
          <cell r="U511">
            <v>0</v>
          </cell>
          <cell r="V511" t="str">
            <v>nicolas berrios bozzo</v>
          </cell>
          <cell r="W511" t="str">
            <v>18.240.277-k</v>
          </cell>
          <cell r="X511" t="str">
            <v>pampa germania 3142</v>
          </cell>
          <cell r="Y511">
            <v>0</v>
          </cell>
          <cell r="Z511">
            <v>95997709</v>
          </cell>
          <cell r="AA511" t="str">
            <v>tarapacainsitu@gmail.com</v>
          </cell>
          <cell r="AB511">
            <v>0</v>
          </cell>
          <cell r="AC511" t="str">
            <v>Ver Archivo</v>
          </cell>
          <cell r="AD511" t="str">
            <v>Ver Archivo</v>
          </cell>
          <cell r="AE511">
            <v>0</v>
          </cell>
          <cell r="AF511" t="str">
            <v>Ver Archivo</v>
          </cell>
          <cell r="AG511" t="str">
            <v>Ver Archivo</v>
          </cell>
        </row>
        <row r="512">
          <cell r="B512" t="str">
            <v>65.090.219-K</v>
          </cell>
          <cell r="C512" t="str">
            <v>Grabado</v>
          </cell>
          <cell r="D512">
            <v>42795.701898148145</v>
          </cell>
          <cell r="E512">
            <v>0</v>
          </cell>
          <cell r="F512" t="str">
            <v>Club Deportivo Pasión Sin Fronteras</v>
          </cell>
          <cell r="G512" t="str">
            <v>Calle Isabel Riquelme 3114</v>
          </cell>
          <cell r="H512" t="str">
            <v>Iquique</v>
          </cell>
          <cell r="I512" t="str">
            <v>Alto Hospicio</v>
          </cell>
          <cell r="J512">
            <v>0</v>
          </cell>
          <cell r="K512">
            <v>0</v>
          </cell>
          <cell r="L512" t="str">
            <v>caqueo.evans@gmail.com</v>
          </cell>
          <cell r="M512" t="str">
            <v>0000-00-00</v>
          </cell>
          <cell r="N512" t="str">
            <v>0000-00-00</v>
          </cell>
          <cell r="O512" t="str">
            <v>0000-00-00</v>
          </cell>
          <cell r="P512">
            <v>0</v>
          </cell>
          <cell r="Q512">
            <v>0</v>
          </cell>
          <cell r="R512">
            <v>0</v>
          </cell>
          <cell r="S512">
            <v>0</v>
          </cell>
          <cell r="T512">
            <v>0</v>
          </cell>
          <cell r="U512">
            <v>0</v>
          </cell>
          <cell r="V512" t="str">
            <v>Mario Heradio Reyes Araya</v>
          </cell>
          <cell r="W512" t="str">
            <v>8.085.338-0</v>
          </cell>
          <cell r="X512" t="str">
            <v>Los Condores</v>
          </cell>
          <cell r="Y512">
            <v>0</v>
          </cell>
          <cell r="Z512">
            <v>983383707</v>
          </cell>
          <cell r="AA512" t="str">
            <v>thnotequiero@gmail.com</v>
          </cell>
          <cell r="AB512">
            <v>0</v>
          </cell>
          <cell r="AC512">
            <v>0</v>
          </cell>
          <cell r="AD512">
            <v>0</v>
          </cell>
          <cell r="AE512">
            <v>0</v>
          </cell>
          <cell r="AF512">
            <v>0</v>
          </cell>
          <cell r="AG512">
            <v>0</v>
          </cell>
        </row>
        <row r="513">
          <cell r="B513" t="str">
            <v>65.059.741-9</v>
          </cell>
          <cell r="C513" t="str">
            <v>Validada</v>
          </cell>
          <cell r="D513">
            <v>42849.470057870371</v>
          </cell>
          <cell r="E513">
            <v>0</v>
          </cell>
          <cell r="F513" t="str">
            <v>CENTRO SOCIAL Y CULTURAL DE PADRES Y APODERADOS DE APOYO A LA ORQUESTA SINFONICA INFANTIL JUVENIL DE PICA</v>
          </cell>
          <cell r="G513" t="str">
            <v>Balmaceda nº 299</v>
          </cell>
          <cell r="H513" t="str">
            <v>Tamarugal</v>
          </cell>
          <cell r="I513" t="str">
            <v>Pica</v>
          </cell>
          <cell r="J513">
            <v>572741530</v>
          </cell>
          <cell r="K513">
            <v>973993879</v>
          </cell>
          <cell r="L513" t="str">
            <v>orietty@yahoo.es</v>
          </cell>
          <cell r="M513">
            <v>42832</v>
          </cell>
          <cell r="N513">
            <v>43928</v>
          </cell>
          <cell r="O513">
            <v>41156</v>
          </cell>
          <cell r="P513">
            <v>0</v>
          </cell>
          <cell r="Q513">
            <v>201710157618</v>
          </cell>
          <cell r="R513" t="str">
            <v>NANCY ORIETTA CAYO PALALAPE</v>
          </cell>
          <cell r="S513" t="str">
            <v>COOPEUCH</v>
          </cell>
          <cell r="T513" t="str">
            <v>CUENTA DE AHORROS</v>
          </cell>
          <cell r="U513">
            <v>0</v>
          </cell>
          <cell r="V513" t="str">
            <v>Nancy Orietta Cayo Palape</v>
          </cell>
          <cell r="W513" t="str">
            <v>10.120.763-3</v>
          </cell>
          <cell r="X513" t="str">
            <v>Lord Cochrane nº 231</v>
          </cell>
          <cell r="Y513">
            <v>572741530</v>
          </cell>
          <cell r="Z513">
            <v>973993879</v>
          </cell>
          <cell r="AA513" t="str">
            <v>orietty@yahoo.es</v>
          </cell>
          <cell r="AB513">
            <v>0</v>
          </cell>
          <cell r="AC513" t="str">
            <v>Ver Archivo</v>
          </cell>
          <cell r="AD513" t="str">
            <v>Ver Archivo</v>
          </cell>
          <cell r="AE513" t="str">
            <v>Ver Archivo</v>
          </cell>
          <cell r="AF513" t="str">
            <v>Ver Archivo</v>
          </cell>
          <cell r="AG513" t="str">
            <v>Ver Archivo</v>
          </cell>
        </row>
        <row r="514">
          <cell r="B514" t="str">
            <v>73.657.300-8</v>
          </cell>
          <cell r="C514" t="str">
            <v>Validada</v>
          </cell>
          <cell r="D514">
            <v>42832.388287037036</v>
          </cell>
          <cell r="E514">
            <v>0</v>
          </cell>
          <cell r="F514" t="str">
            <v>ASOCIACION DE TENIS DE MESA</v>
          </cell>
          <cell r="G514" t="str">
            <v>SAN MARTIN 530</v>
          </cell>
          <cell r="H514" t="str">
            <v>Iquique</v>
          </cell>
          <cell r="I514" t="str">
            <v>Iquique</v>
          </cell>
          <cell r="J514">
            <v>572415082</v>
          </cell>
          <cell r="K514">
            <v>983610881</v>
          </cell>
          <cell r="L514" t="str">
            <v>juanfcoliz@gmail.com</v>
          </cell>
          <cell r="M514" t="str">
            <v>0000-00-00</v>
          </cell>
          <cell r="N514" t="str">
            <v>0000-00-00</v>
          </cell>
          <cell r="O514" t="str">
            <v>0000-00-00</v>
          </cell>
          <cell r="P514">
            <v>0</v>
          </cell>
          <cell r="Q514">
            <v>1365100795</v>
          </cell>
          <cell r="R514" t="str">
            <v>JUAN LIZANA NAVARRO</v>
          </cell>
          <cell r="S514" t="str">
            <v>BANCO ESTADO DE CHILE</v>
          </cell>
          <cell r="T514" t="str">
            <v>CUENTA DE AHORROS</v>
          </cell>
          <cell r="U514">
            <v>0</v>
          </cell>
          <cell r="V514" t="str">
            <v>JUAN LIZANA NAVARRO</v>
          </cell>
          <cell r="W514" t="str">
            <v>8.451.756-9</v>
          </cell>
          <cell r="X514" t="str">
            <v>VILLA DUNAS DEL MAR PASAJE B , 38 28- IQUIQUE</v>
          </cell>
          <cell r="Y514">
            <v>760335</v>
          </cell>
          <cell r="Z514">
            <v>983610881</v>
          </cell>
          <cell r="AA514" t="str">
            <v>juanfcoliz@gmail.com</v>
          </cell>
          <cell r="AB514">
            <v>0</v>
          </cell>
          <cell r="AC514" t="str">
            <v>Ver Archivo</v>
          </cell>
          <cell r="AD514" t="str">
            <v>Ver Archivo</v>
          </cell>
          <cell r="AE514" t="str">
            <v>Ver Archivo</v>
          </cell>
          <cell r="AF514" t="str">
            <v>Ver Archivo</v>
          </cell>
          <cell r="AG514" t="str">
            <v>Ver Archivo</v>
          </cell>
        </row>
        <row r="515">
          <cell r="B515" t="str">
            <v>73.657.300-8</v>
          </cell>
          <cell r="C515" t="str">
            <v>Grabado</v>
          </cell>
          <cell r="D515">
            <v>42830.426099537035</v>
          </cell>
          <cell r="E515">
            <v>0</v>
          </cell>
          <cell r="F515" t="str">
            <v>ASOCIACION DE TENIS DE MESA IQUIQUE</v>
          </cell>
          <cell r="G515" t="str">
            <v>SAN MARTIN 530</v>
          </cell>
          <cell r="H515" t="str">
            <v>Iquique</v>
          </cell>
          <cell r="I515" t="str">
            <v>Iquique</v>
          </cell>
          <cell r="J515">
            <v>57241582</v>
          </cell>
          <cell r="K515">
            <v>983610881</v>
          </cell>
          <cell r="L515" t="str">
            <v>juanfcoliz@gmail.com</v>
          </cell>
          <cell r="M515">
            <v>42594</v>
          </cell>
          <cell r="N515">
            <v>43689</v>
          </cell>
          <cell r="O515">
            <v>42563</v>
          </cell>
          <cell r="P515">
            <v>0</v>
          </cell>
          <cell r="Q515">
            <v>1365100795</v>
          </cell>
          <cell r="R515" t="str">
            <v>JUAN LIZANA NAVARRO</v>
          </cell>
          <cell r="S515" t="str">
            <v>BANCO ESTADO DE CHILE</v>
          </cell>
          <cell r="T515" t="str">
            <v>CUENTA DE AHORROS</v>
          </cell>
          <cell r="U515">
            <v>0</v>
          </cell>
          <cell r="V515" t="str">
            <v>JUAN FRANCISCO LIZANA NAVARRO</v>
          </cell>
          <cell r="W515" t="str">
            <v>8.451.756-9</v>
          </cell>
          <cell r="X515" t="str">
            <v>VILLA DUNAS DEL MAR, PASAJE B, 3820</v>
          </cell>
          <cell r="Y515">
            <v>57760335</v>
          </cell>
          <cell r="Z515">
            <v>983610881</v>
          </cell>
          <cell r="AA515" t="str">
            <v>juanfcoliz@gmail.com</v>
          </cell>
          <cell r="AB515">
            <v>0</v>
          </cell>
          <cell r="AC515" t="str">
            <v>Ver Archivo</v>
          </cell>
          <cell r="AD515" t="str">
            <v>Ver Archivo</v>
          </cell>
          <cell r="AE515" t="str">
            <v>Ver Archivo</v>
          </cell>
          <cell r="AF515" t="str">
            <v>Ver Archivo</v>
          </cell>
          <cell r="AG515" t="str">
            <v>Ver Archivo</v>
          </cell>
        </row>
        <row r="516">
          <cell r="B516" t="str">
            <v>65.009.734-3</v>
          </cell>
          <cell r="C516" t="str">
            <v>Validada</v>
          </cell>
          <cell r="D516">
            <v>42832.445729166669</v>
          </cell>
          <cell r="E516">
            <v>0</v>
          </cell>
          <cell r="F516" t="str">
            <v>club deportivo esfuerzo</v>
          </cell>
          <cell r="G516" t="str">
            <v>Pasaje Esfuerzo 2127</v>
          </cell>
          <cell r="H516" t="str">
            <v>Iquique</v>
          </cell>
          <cell r="I516" t="str">
            <v>Iquique</v>
          </cell>
          <cell r="J516">
            <v>966695644</v>
          </cell>
          <cell r="K516">
            <v>966695644</v>
          </cell>
          <cell r="L516" t="str">
            <v>lpelgueta@hotmail.com</v>
          </cell>
          <cell r="M516">
            <v>42491</v>
          </cell>
          <cell r="N516">
            <v>43586</v>
          </cell>
          <cell r="O516">
            <v>35755</v>
          </cell>
          <cell r="P516">
            <v>0</v>
          </cell>
          <cell r="Q516">
            <v>1260367362</v>
          </cell>
          <cell r="R516" t="str">
            <v>Club Deportivo Esfuerzo</v>
          </cell>
          <cell r="S516" t="str">
            <v>BANCO ESTADO DE CHILE</v>
          </cell>
          <cell r="T516" t="str">
            <v>CUENTA DE AHORROS</v>
          </cell>
          <cell r="U516">
            <v>0</v>
          </cell>
          <cell r="V516" t="str">
            <v>AROLDO JAVIER CANELO TORO</v>
          </cell>
          <cell r="W516" t="str">
            <v>7.680.559-8</v>
          </cell>
          <cell r="X516" t="str">
            <v>PJE LOS CHUNCHO 4029</v>
          </cell>
          <cell r="Y516">
            <v>0</v>
          </cell>
          <cell r="Z516">
            <v>966695644</v>
          </cell>
          <cell r="AA516" t="str">
            <v>lpelgueta@hotmail.com</v>
          </cell>
          <cell r="AB516">
            <v>0</v>
          </cell>
          <cell r="AC516" t="str">
            <v>Ver Archivo</v>
          </cell>
          <cell r="AD516" t="str">
            <v>Ver Archivo</v>
          </cell>
          <cell r="AE516" t="str">
            <v>Ver Archivo</v>
          </cell>
          <cell r="AF516" t="str">
            <v>Ver Archivo</v>
          </cell>
          <cell r="AG516" t="str">
            <v>Ver Archivo</v>
          </cell>
        </row>
        <row r="517">
          <cell r="B517" t="str">
            <v>65.038.292-7</v>
          </cell>
          <cell r="C517" t="str">
            <v>Validada</v>
          </cell>
          <cell r="D517">
            <v>42808.393564814818</v>
          </cell>
          <cell r="E517">
            <v>0</v>
          </cell>
          <cell r="F517" t="str">
            <v>SOCIEDAD RELIGIOSA GITANOS SANTA ROSA</v>
          </cell>
          <cell r="G517" t="str">
            <v>LINCOYAN 1746</v>
          </cell>
          <cell r="H517" t="str">
            <v>Iquique</v>
          </cell>
          <cell r="I517" t="str">
            <v>Iquique</v>
          </cell>
          <cell r="J517">
            <v>0</v>
          </cell>
          <cell r="K517">
            <v>991539686</v>
          </cell>
          <cell r="L517" t="str">
            <v>jorgemri@hotmail.com</v>
          </cell>
          <cell r="M517">
            <v>42561</v>
          </cell>
          <cell r="N517">
            <v>43656</v>
          </cell>
          <cell r="O517">
            <v>41424</v>
          </cell>
          <cell r="P517">
            <v>0</v>
          </cell>
          <cell r="Q517">
            <v>1366177635</v>
          </cell>
          <cell r="R517" t="str">
            <v>SOCIEDAD RELIGIOSA GITANOS SANTA ROSA</v>
          </cell>
          <cell r="S517" t="str">
            <v>BANCO ESTADO DE CHILE</v>
          </cell>
          <cell r="T517" t="str">
            <v>CUENTA DE AHORROS</v>
          </cell>
          <cell r="U517">
            <v>0</v>
          </cell>
          <cell r="V517" t="str">
            <v>JORGE MANUEL RIVERA MIRANDA</v>
          </cell>
          <cell r="W517" t="str">
            <v>16.055.133-K</v>
          </cell>
          <cell r="X517" t="str">
            <v>LINCOYAN 1663</v>
          </cell>
          <cell r="Y517">
            <v>0</v>
          </cell>
          <cell r="Z517">
            <v>991539686</v>
          </cell>
          <cell r="AA517" t="str">
            <v>jorgemri@hotmail.com</v>
          </cell>
          <cell r="AB517">
            <v>0</v>
          </cell>
          <cell r="AC517" t="str">
            <v>Ver Archivo</v>
          </cell>
          <cell r="AD517" t="str">
            <v>Ver Archivo</v>
          </cell>
          <cell r="AE517" t="str">
            <v>Ver Archivo</v>
          </cell>
          <cell r="AF517" t="str">
            <v>Ver Archivo</v>
          </cell>
          <cell r="AG517" t="str">
            <v>Ver Archivo</v>
          </cell>
        </row>
        <row r="518">
          <cell r="B518" t="str">
            <v>65.059.741-9</v>
          </cell>
          <cell r="C518" t="str">
            <v>Validada</v>
          </cell>
          <cell r="D518">
            <v>42849.470057870371</v>
          </cell>
          <cell r="E518">
            <v>0</v>
          </cell>
          <cell r="F518" t="str">
            <v>CENTRO SOCIAL Y CULTURAL DE PADRES Y APODERADOS DE APOYO A LA ORQUESTA SINFONICA INFANTIL JUVENIL DE PICA</v>
          </cell>
          <cell r="G518" t="str">
            <v>Balmaceda nº 299</v>
          </cell>
          <cell r="H518" t="str">
            <v>Tamarugal</v>
          </cell>
          <cell r="I518" t="str">
            <v>Pica</v>
          </cell>
          <cell r="J518">
            <v>572741530</v>
          </cell>
          <cell r="K518">
            <v>973993879</v>
          </cell>
          <cell r="L518" t="str">
            <v>orietty@yahoo.es</v>
          </cell>
          <cell r="M518">
            <v>42832</v>
          </cell>
          <cell r="N518">
            <v>43928</v>
          </cell>
          <cell r="O518">
            <v>41156</v>
          </cell>
          <cell r="P518">
            <v>0</v>
          </cell>
          <cell r="Q518">
            <v>201710157618</v>
          </cell>
          <cell r="R518" t="str">
            <v>NANCY ORIETTA CAYO PALALAPE</v>
          </cell>
          <cell r="S518" t="str">
            <v>COOPEUCH</v>
          </cell>
          <cell r="T518" t="str">
            <v>CUENTA DE AHORROS</v>
          </cell>
          <cell r="U518">
            <v>0</v>
          </cell>
          <cell r="V518" t="str">
            <v>Nancy Orietta Cayo Palape</v>
          </cell>
          <cell r="W518" t="str">
            <v>10.120.763-3</v>
          </cell>
          <cell r="X518" t="str">
            <v>Lord Cochrane nº 231</v>
          </cell>
          <cell r="Y518">
            <v>572741530</v>
          </cell>
          <cell r="Z518">
            <v>973993879</v>
          </cell>
          <cell r="AA518" t="str">
            <v>orietty@yahoo.es</v>
          </cell>
          <cell r="AB518">
            <v>0</v>
          </cell>
          <cell r="AC518" t="str">
            <v>Ver Archivo</v>
          </cell>
          <cell r="AD518" t="str">
            <v>Ver Archivo</v>
          </cell>
          <cell r="AE518" t="str">
            <v>Ver Archivo</v>
          </cell>
          <cell r="AF518" t="str">
            <v>Ver Archivo</v>
          </cell>
          <cell r="AG518" t="str">
            <v>Ver Archivo</v>
          </cell>
        </row>
        <row r="519">
          <cell r="B519" t="str">
            <v>65.126.638-6</v>
          </cell>
          <cell r="C519" t="str">
            <v>Grabado</v>
          </cell>
          <cell r="D519">
            <v>42809.529942129629</v>
          </cell>
          <cell r="E519">
            <v>0</v>
          </cell>
          <cell r="F519" t="str">
            <v>Asociación Cultural Centro Cultural Doña Vicenta</v>
          </cell>
          <cell r="G519" t="str">
            <v>Esmeralda 743</v>
          </cell>
          <cell r="H519" t="str">
            <v>Iquique</v>
          </cell>
          <cell r="I519" t="str">
            <v>Iquique</v>
          </cell>
          <cell r="J519">
            <v>572472399</v>
          </cell>
          <cell r="K519">
            <v>950920556</v>
          </cell>
          <cell r="L519" t="str">
            <v>contacto@centroculturaldonavicenta.cl</v>
          </cell>
          <cell r="M519">
            <v>42654</v>
          </cell>
          <cell r="N519">
            <v>44196</v>
          </cell>
          <cell r="O519">
            <v>42613</v>
          </cell>
          <cell r="P519">
            <v>0</v>
          </cell>
          <cell r="Q519">
            <v>308001002293218</v>
          </cell>
          <cell r="R519" t="str">
            <v>Asociación Cultural Centro Cultural Doña Vicenta</v>
          </cell>
          <cell r="S519" t="str">
            <v>BANCO BBVA</v>
          </cell>
          <cell r="T519" t="str">
            <v>CUENTA CORRIENTE</v>
          </cell>
          <cell r="U519">
            <v>0</v>
          </cell>
          <cell r="V519" t="str">
            <v>Hrvoj Ostojic Peric</v>
          </cell>
          <cell r="W519" t="str">
            <v>5.727.542-1</v>
          </cell>
          <cell r="X519" t="str">
            <v>Esmeralda 743</v>
          </cell>
          <cell r="Y519">
            <v>572472399</v>
          </cell>
          <cell r="Z519">
            <v>95454100</v>
          </cell>
          <cell r="AA519" t="str">
            <v>historiaiquique@gmail.com</v>
          </cell>
          <cell r="AB519">
            <v>0</v>
          </cell>
          <cell r="AC519" t="str">
            <v>Ver Archivo</v>
          </cell>
          <cell r="AD519" t="str">
            <v>Ver Archivo</v>
          </cell>
          <cell r="AE519" t="str">
            <v>Ver Archivo</v>
          </cell>
          <cell r="AF519" t="str">
            <v>Ver Archivo</v>
          </cell>
          <cell r="AG519" t="str">
            <v>Ver Archivo</v>
          </cell>
        </row>
        <row r="520">
          <cell r="B520" t="str">
            <v>65.126.638-6</v>
          </cell>
          <cell r="C520" t="str">
            <v>Grabado</v>
          </cell>
          <cell r="D520">
            <v>42809.529942129629</v>
          </cell>
          <cell r="E520">
            <v>0</v>
          </cell>
          <cell r="F520" t="str">
            <v>Asociación Cultural Centro Cultural Doña Vicenta</v>
          </cell>
          <cell r="G520" t="str">
            <v>Esmeralda 743</v>
          </cell>
          <cell r="H520" t="str">
            <v>Iquique</v>
          </cell>
          <cell r="I520" t="str">
            <v>Iquique</v>
          </cell>
          <cell r="J520">
            <v>572472399</v>
          </cell>
          <cell r="K520">
            <v>950920556</v>
          </cell>
          <cell r="L520" t="str">
            <v>contacto@centroculturaldonavicenta.cl</v>
          </cell>
          <cell r="M520">
            <v>42654</v>
          </cell>
          <cell r="N520">
            <v>44196</v>
          </cell>
          <cell r="O520">
            <v>42613</v>
          </cell>
          <cell r="P520">
            <v>0</v>
          </cell>
          <cell r="Q520">
            <v>308001002293218</v>
          </cell>
          <cell r="R520" t="str">
            <v>Asociación Cultural Centro Cultural Doña Vicenta</v>
          </cell>
          <cell r="S520" t="str">
            <v>BANCO BBVA</v>
          </cell>
          <cell r="T520" t="str">
            <v>CUENTA CORRIENTE</v>
          </cell>
          <cell r="U520">
            <v>0</v>
          </cell>
          <cell r="V520" t="str">
            <v>Hrvoj Ostojic Peric</v>
          </cell>
          <cell r="W520" t="str">
            <v>5.727.542-1</v>
          </cell>
          <cell r="X520" t="str">
            <v>Esmeralda 743</v>
          </cell>
          <cell r="Y520">
            <v>572472399</v>
          </cell>
          <cell r="Z520">
            <v>95454100</v>
          </cell>
          <cell r="AA520" t="str">
            <v>historiaiquique@gmail.com</v>
          </cell>
          <cell r="AB520">
            <v>0</v>
          </cell>
          <cell r="AC520">
            <v>0</v>
          </cell>
          <cell r="AD520">
            <v>0</v>
          </cell>
          <cell r="AE520">
            <v>0</v>
          </cell>
          <cell r="AF520">
            <v>0</v>
          </cell>
          <cell r="AG520" t="str">
            <v>Ver Archivo</v>
          </cell>
        </row>
        <row r="521">
          <cell r="B521" t="str">
            <v>65.102.316-5</v>
          </cell>
          <cell r="C521" t="str">
            <v>Validada</v>
          </cell>
          <cell r="D521">
            <v>42814.377222222225</v>
          </cell>
          <cell r="E521">
            <v>0</v>
          </cell>
          <cell r="F521" t="str">
            <v>CENTRO CULTURAL Y SOCIAL CONJUNTO DE DANZAS FOLKLORICAS NUESTRAS RAICES</v>
          </cell>
          <cell r="G521" t="str">
            <v>Los Tamarugos con los kiwis # 3031</v>
          </cell>
          <cell r="H521" t="str">
            <v>Iquique</v>
          </cell>
          <cell r="I521" t="str">
            <v>Alto Hospicio</v>
          </cell>
          <cell r="J521">
            <v>2243027</v>
          </cell>
          <cell r="K521">
            <v>56945897158</v>
          </cell>
          <cell r="L521" t="str">
            <v>confonura@gmail.com</v>
          </cell>
          <cell r="M521">
            <v>41864</v>
          </cell>
          <cell r="N521">
            <v>43150</v>
          </cell>
          <cell r="O521">
            <v>41864</v>
          </cell>
          <cell r="P521">
            <v>0</v>
          </cell>
          <cell r="Q521">
            <v>1371309434</v>
          </cell>
          <cell r="R521" t="str">
            <v>Patricio Eduardo Rojas Bustamante</v>
          </cell>
          <cell r="S521" t="str">
            <v>BANCO ESTADO DE CHILE</v>
          </cell>
          <cell r="T521" t="str">
            <v>CHEQUERA ELECTRONICA/ CUENTA VISTA</v>
          </cell>
          <cell r="U521">
            <v>0</v>
          </cell>
          <cell r="V521" t="str">
            <v>Patricio Eduardo Rojas Bustamante</v>
          </cell>
          <cell r="W521" t="str">
            <v>17.095.363-0</v>
          </cell>
          <cell r="X521" t="str">
            <v>Ana Gonzales #3263</v>
          </cell>
          <cell r="Y521">
            <v>2243027</v>
          </cell>
          <cell r="Z521">
            <v>56945897158</v>
          </cell>
          <cell r="AA521" t="str">
            <v>patricio.rojas1989@gmail.com</v>
          </cell>
          <cell r="AB521">
            <v>0</v>
          </cell>
          <cell r="AC521" t="str">
            <v>Ver Archivo</v>
          </cell>
          <cell r="AD521" t="str">
            <v>Ver Archivo</v>
          </cell>
          <cell r="AE521" t="str">
            <v>Ver Archivo</v>
          </cell>
          <cell r="AF521" t="str">
            <v>Ver Archivo</v>
          </cell>
          <cell r="AG521" t="str">
            <v>Ver Archivo</v>
          </cell>
        </row>
        <row r="522">
          <cell r="B522" t="str">
            <v>65.034.619-K</v>
          </cell>
          <cell r="C522" t="str">
            <v>Validada</v>
          </cell>
          <cell r="D522">
            <v>42809.52752314815</v>
          </cell>
          <cell r="E522">
            <v>0</v>
          </cell>
          <cell r="F522" t="str">
            <v>agrupación wiracocha</v>
          </cell>
          <cell r="G522" t="str">
            <v>sargento aldea 988</v>
          </cell>
          <cell r="H522" t="str">
            <v>Iquique</v>
          </cell>
          <cell r="I522" t="str">
            <v>Iquique</v>
          </cell>
          <cell r="J522">
            <v>975776215</v>
          </cell>
          <cell r="K522">
            <v>75776215</v>
          </cell>
          <cell r="L522" t="str">
            <v>agrupaciónwiracocha@gmail.com</v>
          </cell>
          <cell r="M522">
            <v>42104</v>
          </cell>
          <cell r="N522">
            <v>43200</v>
          </cell>
          <cell r="O522">
            <v>37678</v>
          </cell>
          <cell r="P522">
            <v>0</v>
          </cell>
          <cell r="Q522">
            <v>1366248095</v>
          </cell>
          <cell r="R522" t="str">
            <v>agrupación wiracocha</v>
          </cell>
          <cell r="S522" t="str">
            <v>BANCO ESTADO DE CHILE</v>
          </cell>
          <cell r="T522" t="str">
            <v>CUENTA DE AHORROS</v>
          </cell>
          <cell r="U522">
            <v>0</v>
          </cell>
          <cell r="V522" t="str">
            <v>guillermo contreras maldonado</v>
          </cell>
          <cell r="W522" t="str">
            <v>9.310.318-1</v>
          </cell>
          <cell r="X522" t="str">
            <v>sargento aldea 988</v>
          </cell>
          <cell r="Y522">
            <v>975776215</v>
          </cell>
          <cell r="Z522">
            <v>975776215</v>
          </cell>
          <cell r="AA522" t="str">
            <v>gmo.c.m@hotmail.com</v>
          </cell>
          <cell r="AB522">
            <v>0</v>
          </cell>
          <cell r="AC522" t="str">
            <v>Ver Archivo</v>
          </cell>
          <cell r="AD522" t="str">
            <v>Ver Archivo</v>
          </cell>
          <cell r="AE522" t="str">
            <v>Ver Archivo</v>
          </cell>
          <cell r="AF522" t="str">
            <v>Ver Archivo</v>
          </cell>
          <cell r="AG522" t="str">
            <v>Ver Archivo</v>
          </cell>
        </row>
        <row r="523">
          <cell r="B523" t="str">
            <v>65.020.102-7</v>
          </cell>
          <cell r="C523" t="str">
            <v>Validada</v>
          </cell>
          <cell r="D523">
            <v>42810.722141203703</v>
          </cell>
          <cell r="E523">
            <v>0</v>
          </cell>
          <cell r="F523" t="str">
            <v>Asociacion Indígena de Matilla Yatiñ Uta</v>
          </cell>
          <cell r="G523" t="str">
            <v>Chacabuco 113</v>
          </cell>
          <cell r="H523" t="str">
            <v>Tamarugal</v>
          </cell>
          <cell r="I523" t="str">
            <v>Pica</v>
          </cell>
          <cell r="J523">
            <v>0</v>
          </cell>
          <cell r="K523">
            <v>944692889</v>
          </cell>
          <cell r="L523" t="str">
            <v>oficinaadimatilla@gmail.com</v>
          </cell>
          <cell r="M523">
            <v>41921</v>
          </cell>
          <cell r="N523">
            <v>43382</v>
          </cell>
          <cell r="O523">
            <v>37836</v>
          </cell>
          <cell r="P523">
            <v>0</v>
          </cell>
          <cell r="Q523">
            <v>1366268550</v>
          </cell>
          <cell r="R523" t="str">
            <v>Asociación Indígena de Matilla Yatiñ Uta</v>
          </cell>
          <cell r="S523" t="str">
            <v>BANCO ESTADO DE CHILE</v>
          </cell>
          <cell r="T523" t="str">
            <v>CUENTA DE AHORROS</v>
          </cell>
          <cell r="U523">
            <v>0</v>
          </cell>
          <cell r="V523" t="str">
            <v>CATALINA ANDREA CORTES CORTES</v>
          </cell>
          <cell r="W523" t="str">
            <v>14.108.402-K</v>
          </cell>
          <cell r="X523" t="str">
            <v>Chacra Pacay s/n Matilla</v>
          </cell>
          <cell r="Y523">
            <v>0</v>
          </cell>
          <cell r="Z523">
            <v>84392445</v>
          </cell>
          <cell r="AA523" t="str">
            <v>adimatilla@gmail.com</v>
          </cell>
          <cell r="AB523">
            <v>0</v>
          </cell>
          <cell r="AC523" t="str">
            <v>Ver Archivo</v>
          </cell>
          <cell r="AD523" t="str">
            <v>Ver Archivo</v>
          </cell>
          <cell r="AE523" t="str">
            <v>Ver Archivo</v>
          </cell>
          <cell r="AF523" t="str">
            <v>Ver Archivo</v>
          </cell>
          <cell r="AG523" t="str">
            <v>Ver Archivo</v>
          </cell>
        </row>
        <row r="524">
          <cell r="B524" t="str">
            <v>65.667.220-K</v>
          </cell>
          <cell r="C524" t="str">
            <v>Validada</v>
          </cell>
          <cell r="D524">
            <v>42810.632847222223</v>
          </cell>
          <cell r="E524">
            <v>0</v>
          </cell>
          <cell r="F524" t="str">
            <v>junta de vecinos mirador del pacifico</v>
          </cell>
          <cell r="G524" t="str">
            <v>pasaje 31 3036</v>
          </cell>
          <cell r="H524" t="str">
            <v>Iquique</v>
          </cell>
          <cell r="I524" t="str">
            <v>Alto Hospicio</v>
          </cell>
          <cell r="J524">
            <v>0</v>
          </cell>
          <cell r="K524">
            <v>86727974</v>
          </cell>
          <cell r="L524" t="str">
            <v>juntavecinalmiradordelpacifico@gmail.com</v>
          </cell>
          <cell r="M524">
            <v>42575</v>
          </cell>
          <cell r="N524">
            <v>43670</v>
          </cell>
          <cell r="O524">
            <v>38740</v>
          </cell>
          <cell r="P524">
            <v>0</v>
          </cell>
          <cell r="Q524">
            <v>1860452908</v>
          </cell>
          <cell r="R524" t="str">
            <v>junta vecino mirador del pacificco</v>
          </cell>
          <cell r="S524" t="str">
            <v>BANCO ESTADO DE CHILE</v>
          </cell>
          <cell r="T524" t="str">
            <v>CUENTA DE AHORROS</v>
          </cell>
          <cell r="U524">
            <v>0</v>
          </cell>
          <cell r="V524" t="str">
            <v>johana angelica villalobos guillen</v>
          </cell>
          <cell r="W524" t="str">
            <v>12.610.800-1</v>
          </cell>
          <cell r="X524" t="str">
            <v>pasaje 33 3055</v>
          </cell>
          <cell r="Y524">
            <v>0</v>
          </cell>
          <cell r="Z524">
            <v>86727974</v>
          </cell>
          <cell r="AA524" t="str">
            <v>johana_villalobos7@hotmail.com</v>
          </cell>
          <cell r="AB524">
            <v>0</v>
          </cell>
          <cell r="AC524" t="str">
            <v>Ver Archivo</v>
          </cell>
          <cell r="AD524">
            <v>0</v>
          </cell>
          <cell r="AE524" t="str">
            <v>Ver Archivo</v>
          </cell>
          <cell r="AF524">
            <v>0</v>
          </cell>
          <cell r="AG524">
            <v>0</v>
          </cell>
        </row>
        <row r="525">
          <cell r="B525" t="str">
            <v>65.667.220-K</v>
          </cell>
          <cell r="C525" t="str">
            <v>Validada</v>
          </cell>
          <cell r="D525">
            <v>42810.632847222223</v>
          </cell>
          <cell r="E525">
            <v>0</v>
          </cell>
          <cell r="F525" t="str">
            <v>junta de vecinos mirador del pacifico</v>
          </cell>
          <cell r="G525" t="str">
            <v>pasaje 31 3036</v>
          </cell>
          <cell r="H525" t="str">
            <v>Iquique</v>
          </cell>
          <cell r="I525" t="str">
            <v>Alto Hospicio</v>
          </cell>
          <cell r="J525">
            <v>0</v>
          </cell>
          <cell r="K525">
            <v>86727974</v>
          </cell>
          <cell r="L525" t="str">
            <v>juntavecinalmiradordelpacifico@gmail.com</v>
          </cell>
          <cell r="M525">
            <v>42575</v>
          </cell>
          <cell r="N525">
            <v>43670</v>
          </cell>
          <cell r="O525">
            <v>38740</v>
          </cell>
          <cell r="P525">
            <v>0</v>
          </cell>
          <cell r="Q525">
            <v>1860452908</v>
          </cell>
          <cell r="R525" t="str">
            <v>junta vecino mirador del pacificco</v>
          </cell>
          <cell r="S525" t="str">
            <v>BANCO ESTADO DE CHILE</v>
          </cell>
          <cell r="T525" t="str">
            <v>CUENTA DE AHORROS</v>
          </cell>
          <cell r="U525">
            <v>0</v>
          </cell>
          <cell r="V525" t="str">
            <v>johana angelica villalobos guillen</v>
          </cell>
          <cell r="W525" t="str">
            <v>12.610.800-1</v>
          </cell>
          <cell r="X525" t="str">
            <v>pasaje 33 3055</v>
          </cell>
          <cell r="Y525">
            <v>0</v>
          </cell>
          <cell r="Z525">
            <v>86727974</v>
          </cell>
          <cell r="AA525" t="str">
            <v>johana_villalobos7@hotmail.com</v>
          </cell>
          <cell r="AB525">
            <v>0</v>
          </cell>
          <cell r="AC525" t="str">
            <v>Ver Archivo</v>
          </cell>
          <cell r="AD525">
            <v>0</v>
          </cell>
          <cell r="AE525" t="str">
            <v>Ver Archivo</v>
          </cell>
          <cell r="AF525">
            <v>0</v>
          </cell>
          <cell r="AG525">
            <v>0</v>
          </cell>
        </row>
        <row r="526">
          <cell r="B526" t="str">
            <v>65.667.220-K</v>
          </cell>
          <cell r="C526" t="str">
            <v>Validada</v>
          </cell>
          <cell r="D526">
            <v>42810.632847222223</v>
          </cell>
          <cell r="E526">
            <v>0</v>
          </cell>
          <cell r="F526" t="str">
            <v>junta de vecinos mirador del pacifico</v>
          </cell>
          <cell r="G526" t="str">
            <v>pasaje 31 3036</v>
          </cell>
          <cell r="H526" t="str">
            <v>Iquique</v>
          </cell>
          <cell r="I526" t="str">
            <v>Alto Hospicio</v>
          </cell>
          <cell r="J526">
            <v>0</v>
          </cell>
          <cell r="K526">
            <v>86727974</v>
          </cell>
          <cell r="L526" t="str">
            <v>juntavecinalmiradordelpacifico@gmail.com</v>
          </cell>
          <cell r="M526">
            <v>42575</v>
          </cell>
          <cell r="N526">
            <v>43670</v>
          </cell>
          <cell r="O526">
            <v>38740</v>
          </cell>
          <cell r="P526">
            <v>0</v>
          </cell>
          <cell r="Q526">
            <v>1860452908</v>
          </cell>
          <cell r="R526" t="str">
            <v>junta vecino mirador del pacificco</v>
          </cell>
          <cell r="S526" t="str">
            <v>BANCO ESTADO DE CHILE</v>
          </cell>
          <cell r="T526" t="str">
            <v>CUENTA DE AHORROS</v>
          </cell>
          <cell r="U526">
            <v>0</v>
          </cell>
          <cell r="V526" t="str">
            <v>johana angelica villalobos guillen</v>
          </cell>
          <cell r="W526" t="str">
            <v>12.610.800-1</v>
          </cell>
          <cell r="X526" t="str">
            <v>pasaje 33 3055</v>
          </cell>
          <cell r="Y526">
            <v>0</v>
          </cell>
          <cell r="Z526">
            <v>86727974</v>
          </cell>
          <cell r="AA526" t="str">
            <v>johana_villalobos7@hotmail.com</v>
          </cell>
          <cell r="AB526">
            <v>0</v>
          </cell>
          <cell r="AC526" t="str">
            <v>Ver Archivo</v>
          </cell>
          <cell r="AD526">
            <v>0</v>
          </cell>
          <cell r="AE526" t="str">
            <v>Ver Archivo</v>
          </cell>
          <cell r="AF526">
            <v>0</v>
          </cell>
          <cell r="AG526">
            <v>0</v>
          </cell>
        </row>
        <row r="527">
          <cell r="B527" t="str">
            <v>65.667.220-K</v>
          </cell>
          <cell r="C527" t="str">
            <v>Validada</v>
          </cell>
          <cell r="D527">
            <v>42810.632847222223</v>
          </cell>
          <cell r="E527">
            <v>0</v>
          </cell>
          <cell r="F527" t="str">
            <v>junta de vecinos mirador del pacifico</v>
          </cell>
          <cell r="G527" t="str">
            <v>pasaje 31 3036</v>
          </cell>
          <cell r="H527" t="str">
            <v>Iquique</v>
          </cell>
          <cell r="I527" t="str">
            <v>Alto Hospicio</v>
          </cell>
          <cell r="J527">
            <v>0</v>
          </cell>
          <cell r="K527">
            <v>86727974</v>
          </cell>
          <cell r="L527" t="str">
            <v>juntavecinalmiradordelpacifico@gmail.com</v>
          </cell>
          <cell r="M527">
            <v>42575</v>
          </cell>
          <cell r="N527">
            <v>43670</v>
          </cell>
          <cell r="O527">
            <v>38740</v>
          </cell>
          <cell r="P527">
            <v>0</v>
          </cell>
          <cell r="Q527">
            <v>1860452908</v>
          </cell>
          <cell r="R527" t="str">
            <v>junta vecino mirador del pacificco</v>
          </cell>
          <cell r="S527" t="str">
            <v>BANCO ESTADO DE CHILE</v>
          </cell>
          <cell r="T527" t="str">
            <v>CUENTA DE AHORROS</v>
          </cell>
          <cell r="U527">
            <v>0</v>
          </cell>
          <cell r="V527" t="str">
            <v>johana angelica villalobos guillen</v>
          </cell>
          <cell r="W527" t="str">
            <v>12.610.800-1</v>
          </cell>
          <cell r="X527" t="str">
            <v>pasaje 33 3055</v>
          </cell>
          <cell r="Y527">
            <v>0</v>
          </cell>
          <cell r="Z527">
            <v>86727974</v>
          </cell>
          <cell r="AA527" t="str">
            <v>johana_villalobos7@hotmail.com</v>
          </cell>
          <cell r="AB527">
            <v>0</v>
          </cell>
          <cell r="AC527">
            <v>0</v>
          </cell>
          <cell r="AD527">
            <v>0</v>
          </cell>
          <cell r="AE527" t="str">
            <v>Ver Archivo</v>
          </cell>
          <cell r="AF527">
            <v>0</v>
          </cell>
          <cell r="AG527">
            <v>0</v>
          </cell>
        </row>
        <row r="528">
          <cell r="B528" t="str">
            <v>65.667.220-K</v>
          </cell>
          <cell r="C528" t="str">
            <v>Validada</v>
          </cell>
          <cell r="D528">
            <v>42810.632847222223</v>
          </cell>
          <cell r="E528">
            <v>0</v>
          </cell>
          <cell r="F528" t="str">
            <v>junta de vecinos mirador del pacifico</v>
          </cell>
          <cell r="G528" t="str">
            <v>pasaje 31 3036</v>
          </cell>
          <cell r="H528" t="str">
            <v>Iquique</v>
          </cell>
          <cell r="I528" t="str">
            <v>Alto Hospicio</v>
          </cell>
          <cell r="J528">
            <v>0</v>
          </cell>
          <cell r="K528">
            <v>86727974</v>
          </cell>
          <cell r="L528" t="str">
            <v>juntavecinalmiradordelpacifico@gmail.com</v>
          </cell>
          <cell r="M528">
            <v>42575</v>
          </cell>
          <cell r="N528">
            <v>43670</v>
          </cell>
          <cell r="O528">
            <v>38740</v>
          </cell>
          <cell r="P528">
            <v>0</v>
          </cell>
          <cell r="Q528">
            <v>1860452908</v>
          </cell>
          <cell r="R528" t="str">
            <v>junta vecino mirador del pacificco</v>
          </cell>
          <cell r="S528" t="str">
            <v>BANCO ESTADO DE CHILE</v>
          </cell>
          <cell r="T528" t="str">
            <v>CUENTA DE AHORROS</v>
          </cell>
          <cell r="U528">
            <v>0</v>
          </cell>
          <cell r="V528" t="str">
            <v>johana angelica villalobos guillen</v>
          </cell>
          <cell r="W528" t="str">
            <v>12.610.800-1</v>
          </cell>
          <cell r="X528" t="str">
            <v>pasaje 33 3055</v>
          </cell>
          <cell r="Y528">
            <v>0</v>
          </cell>
          <cell r="Z528">
            <v>86727974</v>
          </cell>
          <cell r="AA528" t="str">
            <v>johana_villalobos7@hotmail.com</v>
          </cell>
          <cell r="AB528">
            <v>0</v>
          </cell>
          <cell r="AC528">
            <v>0</v>
          </cell>
          <cell r="AD528">
            <v>0</v>
          </cell>
          <cell r="AE528" t="str">
            <v>Ver Archivo</v>
          </cell>
          <cell r="AF528">
            <v>0</v>
          </cell>
          <cell r="AG528">
            <v>0</v>
          </cell>
        </row>
        <row r="529">
          <cell r="B529" t="str">
            <v>65.049.856-9</v>
          </cell>
          <cell r="C529" t="str">
            <v>Validada</v>
          </cell>
          <cell r="D529">
            <v>42810.631180555552</v>
          </cell>
          <cell r="E529">
            <v>0</v>
          </cell>
          <cell r="F529" t="str">
            <v>Junta de vecinos mujeres del futuro</v>
          </cell>
          <cell r="G529" t="str">
            <v>Hortencia Bussi s/n</v>
          </cell>
          <cell r="H529" t="str">
            <v>Iquique</v>
          </cell>
          <cell r="I529" t="str">
            <v>Alto Hospicio</v>
          </cell>
          <cell r="J529">
            <v>0</v>
          </cell>
          <cell r="K529">
            <v>942833506</v>
          </cell>
          <cell r="L529" t="str">
            <v>jvmujeresdelfuturo@gmail.com</v>
          </cell>
          <cell r="M529">
            <v>42014</v>
          </cell>
          <cell r="N529">
            <v>43110</v>
          </cell>
          <cell r="O529">
            <v>40534</v>
          </cell>
          <cell r="P529">
            <v>0</v>
          </cell>
          <cell r="Q529">
            <v>1366171807</v>
          </cell>
          <cell r="R529" t="str">
            <v>Junta de vecinos mujeres del futuro</v>
          </cell>
          <cell r="S529" t="str">
            <v>BANCO ESTADO DE CHILE</v>
          </cell>
          <cell r="T529" t="str">
            <v>CUENTA DE AHORROS</v>
          </cell>
          <cell r="U529">
            <v>0</v>
          </cell>
          <cell r="V529" t="str">
            <v>Briselda Palacios Rios</v>
          </cell>
          <cell r="W529" t="str">
            <v>10.599.574-1</v>
          </cell>
          <cell r="X529" t="str">
            <v>Avda. Monte Los Olivos 2731</v>
          </cell>
          <cell r="Y529">
            <v>0</v>
          </cell>
          <cell r="Z529">
            <v>942833506</v>
          </cell>
          <cell r="AA529" t="str">
            <v>brisapalacios3000@gmail.com</v>
          </cell>
          <cell r="AB529">
            <v>0</v>
          </cell>
          <cell r="AC529">
            <v>0</v>
          </cell>
          <cell r="AD529">
            <v>0</v>
          </cell>
          <cell r="AE529">
            <v>0</v>
          </cell>
          <cell r="AF529">
            <v>0</v>
          </cell>
          <cell r="AG529">
            <v>0</v>
          </cell>
        </row>
        <row r="530">
          <cell r="B530" t="str">
            <v>65.088.622-4</v>
          </cell>
          <cell r="C530" t="str">
            <v>Validada</v>
          </cell>
          <cell r="D530">
            <v>42811.390520833331</v>
          </cell>
          <cell r="E530">
            <v>0</v>
          </cell>
          <cell r="F530" t="str">
            <v>Conjunto Folklórico Universitario Cofunap</v>
          </cell>
          <cell r="G530" t="str">
            <v>Avda. Arturo Prat 2120</v>
          </cell>
          <cell r="H530" t="str">
            <v>Iquique</v>
          </cell>
          <cell r="I530" t="str">
            <v>Iquique</v>
          </cell>
          <cell r="J530">
            <v>0</v>
          </cell>
          <cell r="K530">
            <v>94853120</v>
          </cell>
          <cell r="L530" t="str">
            <v>cofunap@hotmail.com</v>
          </cell>
          <cell r="M530">
            <v>42467</v>
          </cell>
          <cell r="N530">
            <v>43562</v>
          </cell>
          <cell r="O530">
            <v>41428</v>
          </cell>
          <cell r="P530">
            <v>0</v>
          </cell>
          <cell r="Q530">
            <v>1371228175</v>
          </cell>
          <cell r="R530" t="str">
            <v>Christiam Rodrigo Aracena Mesias</v>
          </cell>
          <cell r="S530" t="str">
            <v>BANCO ESTADO DE CHILE</v>
          </cell>
          <cell r="T530" t="str">
            <v>CHEQUERA ELECTRONICA/ CUENTA VISTA</v>
          </cell>
          <cell r="U530">
            <v>0</v>
          </cell>
          <cell r="V530" t="str">
            <v>Christiam Rodrigo Aracena Mesias</v>
          </cell>
          <cell r="W530" t="str">
            <v>13.009.209-8</v>
          </cell>
          <cell r="X530" t="str">
            <v>Pje. Playa Chauca 3565</v>
          </cell>
          <cell r="Y530">
            <v>0</v>
          </cell>
          <cell r="Z530">
            <v>94853120</v>
          </cell>
          <cell r="AA530" t="str">
            <v>cjaracena@hotmail.com</v>
          </cell>
          <cell r="AB530">
            <v>0</v>
          </cell>
          <cell r="AC530" t="str">
            <v>Ver Archivo</v>
          </cell>
          <cell r="AD530" t="str">
            <v>Ver Archivo</v>
          </cell>
          <cell r="AE530" t="str">
            <v>Ver Archivo</v>
          </cell>
          <cell r="AF530" t="str">
            <v>Ver Archivo</v>
          </cell>
          <cell r="AG530" t="str">
            <v>Ver Archivo</v>
          </cell>
        </row>
        <row r="531">
          <cell r="B531" t="str">
            <v>76.003.297-2</v>
          </cell>
          <cell r="C531" t="str">
            <v>Grabado</v>
          </cell>
          <cell r="D531">
            <v>42816.583182870374</v>
          </cell>
          <cell r="E531">
            <v>0</v>
          </cell>
          <cell r="F531" t="str">
            <v>asesorias forum limitada</v>
          </cell>
          <cell r="G531" t="str">
            <v>San Martin 255 - Edificio Empresarial - Piso 14 / Of 142</v>
          </cell>
          <cell r="H531" t="str">
            <v>Iquique</v>
          </cell>
          <cell r="I531" t="str">
            <v>Iquique</v>
          </cell>
          <cell r="J531">
            <v>572510737</v>
          </cell>
          <cell r="K531">
            <v>992078471</v>
          </cell>
          <cell r="L531" t="str">
            <v>gerencia@forumconsultores.cl</v>
          </cell>
          <cell r="M531">
            <v>39402</v>
          </cell>
          <cell r="N531">
            <v>39402</v>
          </cell>
          <cell r="O531">
            <v>39402</v>
          </cell>
          <cell r="P531">
            <v>0</v>
          </cell>
          <cell r="Q531">
            <v>70746115</v>
          </cell>
          <cell r="R531" t="str">
            <v>Asesorías Forum Ltda</v>
          </cell>
          <cell r="S531" t="str">
            <v>BANCO SANTANDER-CHILE</v>
          </cell>
          <cell r="T531" t="str">
            <v>CUENTA CORRIENTE</v>
          </cell>
          <cell r="U531">
            <v>0</v>
          </cell>
          <cell r="V531" t="str">
            <v>Lucila Pizarro Letelier</v>
          </cell>
          <cell r="W531" t="str">
            <v>7.444.418-0</v>
          </cell>
          <cell r="X531" t="str">
            <v>Calle B #357 - Condomino La Tirana</v>
          </cell>
          <cell r="Y531">
            <v>572327179</v>
          </cell>
          <cell r="Z531">
            <v>998494593</v>
          </cell>
          <cell r="AA531" t="str">
            <v>gerencia@forumconsultores.cl</v>
          </cell>
          <cell r="AB531">
            <v>0</v>
          </cell>
          <cell r="AC531" t="str">
            <v>Ver Archivo</v>
          </cell>
          <cell r="AD531">
            <v>0</v>
          </cell>
          <cell r="AE531" t="str">
            <v>Ver Archivo</v>
          </cell>
          <cell r="AF531" t="str">
            <v>Ver Archivo</v>
          </cell>
          <cell r="AG531" t="str">
            <v>Ver Archivo</v>
          </cell>
        </row>
        <row r="532">
          <cell r="B532" t="str">
            <v>71.597.400-2</v>
          </cell>
          <cell r="C532" t="str">
            <v>Validada</v>
          </cell>
          <cell r="D532">
            <v>42811.59946759259</v>
          </cell>
          <cell r="E532">
            <v>0</v>
          </cell>
          <cell r="F532" t="str">
            <v>Sindicato De Trabajadores Independientes de Pescadores Artesanales de Cavancha</v>
          </cell>
          <cell r="G532" t="str">
            <v>Filomena Valenzuela 210</v>
          </cell>
          <cell r="H532" t="str">
            <v>Iquique</v>
          </cell>
          <cell r="I532" t="str">
            <v>Iquique</v>
          </cell>
          <cell r="J532">
            <v>2436723</v>
          </cell>
          <cell r="K532">
            <v>74586546</v>
          </cell>
          <cell r="L532" t="str">
            <v>caleta.cavancha@gmail.com</v>
          </cell>
          <cell r="M532">
            <v>41953</v>
          </cell>
          <cell r="N532">
            <v>43049</v>
          </cell>
          <cell r="O532">
            <v>15814</v>
          </cell>
          <cell r="P532">
            <v>0</v>
          </cell>
          <cell r="Q532">
            <v>1362177088</v>
          </cell>
          <cell r="R532" t="str">
            <v>Sindicato De Trabajadores Independientes de Pescadores Artesanales de Cavancha</v>
          </cell>
          <cell r="S532" t="str">
            <v>BANCO ESTADO DE CHILE</v>
          </cell>
          <cell r="T532" t="str">
            <v>CUENTA DE AHORROS</v>
          </cell>
          <cell r="U532">
            <v>0</v>
          </cell>
          <cell r="V532" t="str">
            <v>Oscar del Carmen Zambra Tapia</v>
          </cell>
          <cell r="W532" t="str">
            <v>4.935.947-0</v>
          </cell>
          <cell r="X532" t="str">
            <v>Alonso de Ercilla 2238</v>
          </cell>
          <cell r="Y532">
            <v>2435794</v>
          </cell>
          <cell r="Z532">
            <v>74586546</v>
          </cell>
          <cell r="AA532" t="str">
            <v>caleta.cavancha@gmail.com</v>
          </cell>
          <cell r="AB532">
            <v>0</v>
          </cell>
          <cell r="AC532" t="str">
            <v>Ver Archivo</v>
          </cell>
          <cell r="AD532" t="str">
            <v>Ver Archivo</v>
          </cell>
          <cell r="AE532" t="str">
            <v>Ver Archivo</v>
          </cell>
          <cell r="AF532" t="str">
            <v>Ver Archivo</v>
          </cell>
          <cell r="AG532" t="str">
            <v>Ver Archivo</v>
          </cell>
        </row>
        <row r="533">
          <cell r="B533" t="str">
            <v>76.003.297-2</v>
          </cell>
          <cell r="C533" t="str">
            <v>Grabado</v>
          </cell>
          <cell r="D533">
            <v>42816.583182870374</v>
          </cell>
          <cell r="E533">
            <v>0</v>
          </cell>
          <cell r="F533" t="str">
            <v>asesorias forum limitada</v>
          </cell>
          <cell r="G533" t="str">
            <v>San Martin 255 - Edificio Empresarial - Piso 14 / Of 142</v>
          </cell>
          <cell r="H533" t="str">
            <v>Iquique</v>
          </cell>
          <cell r="I533" t="str">
            <v>Iquique</v>
          </cell>
          <cell r="J533">
            <v>572510737</v>
          </cell>
          <cell r="K533">
            <v>992078471</v>
          </cell>
          <cell r="L533" t="str">
            <v>gerencia@forumconsultores.cl</v>
          </cell>
          <cell r="M533">
            <v>39402</v>
          </cell>
          <cell r="N533">
            <v>39402</v>
          </cell>
          <cell r="O533">
            <v>39402</v>
          </cell>
          <cell r="P533">
            <v>0</v>
          </cell>
          <cell r="Q533">
            <v>70746115</v>
          </cell>
          <cell r="R533" t="str">
            <v>Asesorías Forum Ltda</v>
          </cell>
          <cell r="S533" t="str">
            <v>BANCO SANTANDER-CHILE</v>
          </cell>
          <cell r="T533" t="str">
            <v>CUENTA CORRIENTE</v>
          </cell>
          <cell r="U533">
            <v>0</v>
          </cell>
          <cell r="V533" t="str">
            <v>Lucila Pizarro Letelier</v>
          </cell>
          <cell r="W533" t="str">
            <v>7.444.418-0</v>
          </cell>
          <cell r="X533" t="str">
            <v>Calle B #357 - Condomino La Tirana</v>
          </cell>
          <cell r="Y533">
            <v>572327179</v>
          </cell>
          <cell r="Z533">
            <v>998494593</v>
          </cell>
          <cell r="AA533" t="str">
            <v>gerencia@forumconsultores.cl</v>
          </cell>
          <cell r="AB533">
            <v>0</v>
          </cell>
          <cell r="AC533" t="str">
            <v>Ver Archivo</v>
          </cell>
          <cell r="AD533">
            <v>0</v>
          </cell>
          <cell r="AE533" t="str">
            <v>Ver Archivo</v>
          </cell>
          <cell r="AF533" t="str">
            <v>Ver Archivo</v>
          </cell>
          <cell r="AG533" t="str">
            <v>Ver Archivo</v>
          </cell>
        </row>
        <row r="534">
          <cell r="B534" t="str">
            <v>65.123.413-1</v>
          </cell>
          <cell r="C534" t="str">
            <v>Validada</v>
          </cell>
          <cell r="D534">
            <v>42824.532986111109</v>
          </cell>
          <cell r="E534">
            <v>0</v>
          </cell>
          <cell r="F534" t="str">
            <v>centro social cultural y folklorico winay kusiy</v>
          </cell>
          <cell r="G534" t="str">
            <v>san andres manzana e sitio N° 11</v>
          </cell>
          <cell r="H534" t="str">
            <v>Iquique</v>
          </cell>
          <cell r="I534" t="str">
            <v>Iquique</v>
          </cell>
          <cell r="J534">
            <v>0</v>
          </cell>
          <cell r="K534">
            <v>9982443688</v>
          </cell>
          <cell r="L534" t="str">
            <v>centrosocialculturalfolklorico@gmail.com</v>
          </cell>
          <cell r="M534">
            <v>42518</v>
          </cell>
          <cell r="N534">
            <v>43614</v>
          </cell>
          <cell r="O534">
            <v>42417</v>
          </cell>
          <cell r="P534">
            <v>0</v>
          </cell>
          <cell r="Q534">
            <v>1371319049</v>
          </cell>
          <cell r="R534" t="str">
            <v>centro social cultural folklorico winay kusiy</v>
          </cell>
          <cell r="S534" t="str">
            <v>BANCO ESTADO DE CHILE</v>
          </cell>
          <cell r="T534" t="str">
            <v>CHEQUERA ELECTRONICA/ CUENTA VISTA</v>
          </cell>
          <cell r="U534">
            <v>0</v>
          </cell>
          <cell r="V534" t="str">
            <v>paulina antonia carneiro cortez</v>
          </cell>
          <cell r="W534" t="str">
            <v>9.680.775-9</v>
          </cell>
          <cell r="X534" t="str">
            <v>san andres manzana e sitio 11</v>
          </cell>
          <cell r="Y534">
            <v>0</v>
          </cell>
          <cell r="Z534">
            <v>982443688</v>
          </cell>
          <cell r="AA534" t="str">
            <v>paulinaconstrucciones@gmail.com</v>
          </cell>
          <cell r="AB534">
            <v>0</v>
          </cell>
          <cell r="AC534" t="str">
            <v>Ver Archivo</v>
          </cell>
          <cell r="AD534" t="str">
            <v>Ver Archivo</v>
          </cell>
          <cell r="AE534" t="str">
            <v>Ver Archivo</v>
          </cell>
          <cell r="AF534" t="str">
            <v>Ver Archivo</v>
          </cell>
          <cell r="AG534" t="str">
            <v>Ver Archivo</v>
          </cell>
        </row>
        <row r="535">
          <cell r="B535" t="str">
            <v>65.104.122-8</v>
          </cell>
          <cell r="C535" t="str">
            <v>Grabado</v>
          </cell>
          <cell r="D535">
            <v>42814.522962962961</v>
          </cell>
          <cell r="E535">
            <v>0</v>
          </cell>
          <cell r="F535" t="str">
            <v>Fundación Praxis</v>
          </cell>
          <cell r="G535" t="str">
            <v>Pasaje Quinteros 3472</v>
          </cell>
          <cell r="H535" t="str">
            <v>Iquique</v>
          </cell>
          <cell r="I535" t="str">
            <v>Iquique</v>
          </cell>
          <cell r="J535">
            <v>0</v>
          </cell>
          <cell r="K535">
            <v>979058802</v>
          </cell>
          <cell r="L535" t="str">
            <v>rodrigo.oliva.v@usach.cl</v>
          </cell>
          <cell r="M535">
            <v>42080</v>
          </cell>
          <cell r="N535">
            <v>42811</v>
          </cell>
          <cell r="O535">
            <v>42132</v>
          </cell>
          <cell r="P535">
            <v>0</v>
          </cell>
          <cell r="Q535">
            <v>1371363683</v>
          </cell>
          <cell r="R535" t="str">
            <v>Fudanción Praxis</v>
          </cell>
          <cell r="S535" t="str">
            <v>BANCO ESTADO DE CHILE</v>
          </cell>
          <cell r="T535" t="str">
            <v>CHEQUERA ELECTRONICA/ CUENTA VISTA</v>
          </cell>
          <cell r="U535">
            <v>0</v>
          </cell>
          <cell r="V535" t="str">
            <v>Rodrigo Patricio Oliva Vicentelo</v>
          </cell>
          <cell r="W535" t="str">
            <v>15.685.222-8</v>
          </cell>
          <cell r="X535" t="str">
            <v>Quinteros 3472</v>
          </cell>
          <cell r="Y535">
            <v>0</v>
          </cell>
          <cell r="Z535">
            <v>979058802</v>
          </cell>
          <cell r="AA535" t="str">
            <v>rodrigo.oliva.v@usach.cl</v>
          </cell>
          <cell r="AB535">
            <v>0</v>
          </cell>
          <cell r="AC535" t="str">
            <v>Ver Archivo</v>
          </cell>
          <cell r="AD535" t="str">
            <v>Ver Archivo</v>
          </cell>
          <cell r="AE535">
            <v>0</v>
          </cell>
          <cell r="AF535" t="str">
            <v>Ver Archivo</v>
          </cell>
          <cell r="AG535">
            <v>0</v>
          </cell>
        </row>
        <row r="536">
          <cell r="B536" t="str">
            <v>65.036.646-8</v>
          </cell>
          <cell r="C536" t="str">
            <v>Validada</v>
          </cell>
          <cell r="D536">
            <v>42837.563125000001</v>
          </cell>
          <cell r="E536">
            <v>0</v>
          </cell>
          <cell r="F536" t="str">
            <v>Centro Cultural y Social Excalibur</v>
          </cell>
          <cell r="G536" t="str">
            <v>Avda. Gómez Carreño N° 2364 Pasaje 5</v>
          </cell>
          <cell r="H536" t="str">
            <v>Iquique</v>
          </cell>
          <cell r="I536" t="str">
            <v>Iquique</v>
          </cell>
          <cell r="J536">
            <v>0</v>
          </cell>
          <cell r="K536">
            <v>977038488</v>
          </cell>
          <cell r="L536" t="str">
            <v>centroculturalexcalibur@gmail.com</v>
          </cell>
          <cell r="M536">
            <v>42488</v>
          </cell>
          <cell r="N536">
            <v>43583</v>
          </cell>
          <cell r="O536">
            <v>40624</v>
          </cell>
          <cell r="P536">
            <v>0</v>
          </cell>
          <cell r="Q536">
            <v>1366123675</v>
          </cell>
          <cell r="R536" t="str">
            <v>Centro Cultural y Social Excalibur</v>
          </cell>
          <cell r="S536" t="str">
            <v>BANCO ESTADO DE CHILE</v>
          </cell>
          <cell r="T536" t="str">
            <v>CUENTA DE AHORROS</v>
          </cell>
          <cell r="U536">
            <v>0</v>
          </cell>
          <cell r="V536" t="str">
            <v>Santiago Alberto Veloso Saavedra</v>
          </cell>
          <cell r="W536" t="str">
            <v>5.529.081-4</v>
          </cell>
          <cell r="X536" t="str">
            <v>Avda. Gómez Carreño N° 2364 Pasaje 5</v>
          </cell>
          <cell r="Y536">
            <v>0</v>
          </cell>
          <cell r="Z536">
            <v>994014651</v>
          </cell>
          <cell r="AA536" t="str">
            <v>svelososaavedra@hotmail.com</v>
          </cell>
          <cell r="AB536">
            <v>0</v>
          </cell>
          <cell r="AC536" t="str">
            <v>Ver Archivo</v>
          </cell>
          <cell r="AD536" t="str">
            <v>Ver Archivo</v>
          </cell>
          <cell r="AE536" t="str">
            <v>Ver Archivo</v>
          </cell>
          <cell r="AF536" t="str">
            <v>Ver Archivo</v>
          </cell>
          <cell r="AG536" t="str">
            <v>Ver Archivo</v>
          </cell>
        </row>
        <row r="537">
          <cell r="B537" t="str">
            <v>74.617.000-9</v>
          </cell>
          <cell r="C537" t="str">
            <v>Validada</v>
          </cell>
          <cell r="D537">
            <v>42815.531273148146</v>
          </cell>
          <cell r="E537">
            <v>0</v>
          </cell>
          <cell r="F537" t="str">
            <v>Asociacion Lucana Región Norte de Chile</v>
          </cell>
          <cell r="G537" t="str">
            <v>Ohiggins #561</v>
          </cell>
          <cell r="H537" t="str">
            <v>Iquique</v>
          </cell>
          <cell r="I537" t="str">
            <v>Iquique</v>
          </cell>
          <cell r="J537">
            <v>572314574</v>
          </cell>
          <cell r="K537">
            <v>95461579</v>
          </cell>
          <cell r="L537" t="str">
            <v>asociacion.lucana.region.norte@gmail.com</v>
          </cell>
          <cell r="M537">
            <v>42090</v>
          </cell>
          <cell r="N537">
            <v>43186</v>
          </cell>
          <cell r="O537">
            <v>42171</v>
          </cell>
          <cell r="P537">
            <v>0</v>
          </cell>
          <cell r="Q537">
            <v>1300138027</v>
          </cell>
          <cell r="R537" t="str">
            <v>Asociacion Lucana Región norte de Chile</v>
          </cell>
          <cell r="S537" t="str">
            <v>BANCO ESTADO DE CHILE</v>
          </cell>
          <cell r="T537" t="str">
            <v>CUENTA CORRIENTE</v>
          </cell>
          <cell r="U537">
            <v>0</v>
          </cell>
          <cell r="V537" t="str">
            <v>Rosa Elisa Herrera Pepe</v>
          </cell>
          <cell r="W537" t="str">
            <v>7.179.089-4</v>
          </cell>
          <cell r="X537" t="str">
            <v>Thomsom #1970 Depto. 1403-B Portada del Sol</v>
          </cell>
          <cell r="Y537">
            <v>572314574</v>
          </cell>
          <cell r="Z537">
            <v>95461579</v>
          </cell>
          <cell r="AA537" t="str">
            <v>rositahpepe@gmail.com</v>
          </cell>
          <cell r="AB537">
            <v>0</v>
          </cell>
          <cell r="AC537" t="str">
            <v>Ver Archivo</v>
          </cell>
          <cell r="AD537" t="str">
            <v>Ver Archivo</v>
          </cell>
          <cell r="AE537" t="str">
            <v>Ver Archivo</v>
          </cell>
          <cell r="AF537" t="str">
            <v>Ver Archivo</v>
          </cell>
          <cell r="AG537" t="str">
            <v>Ver Archivo</v>
          </cell>
        </row>
        <row r="538">
          <cell r="B538" t="str">
            <v>65.060.904-2</v>
          </cell>
          <cell r="C538" t="str">
            <v>Validada</v>
          </cell>
          <cell r="D538">
            <v>42824.445381944446</v>
          </cell>
          <cell r="E538">
            <v>0</v>
          </cell>
          <cell r="F538" t="str">
            <v>CENTRO CULTURAL Y SOCIAL EMEC- EMPRENDEDORES EN CRISTO</v>
          </cell>
          <cell r="G538" t="str">
            <v>luis cruz martinez 2225</v>
          </cell>
          <cell r="H538" t="str">
            <v>Iquique</v>
          </cell>
          <cell r="I538" t="str">
            <v>Iquique</v>
          </cell>
          <cell r="J538">
            <v>572224601</v>
          </cell>
          <cell r="K538">
            <v>990542461</v>
          </cell>
          <cell r="L538" t="str">
            <v>ministerio_emec@outlook.com</v>
          </cell>
          <cell r="M538">
            <v>42587</v>
          </cell>
          <cell r="N538">
            <v>43317</v>
          </cell>
          <cell r="O538">
            <v>41121</v>
          </cell>
          <cell r="P538">
            <v>0</v>
          </cell>
          <cell r="Q538">
            <v>1200032833</v>
          </cell>
          <cell r="R538" t="str">
            <v>MARIA ELIANA HERNANDEZ LOYOLA</v>
          </cell>
          <cell r="S538" t="str">
            <v>BANCO ESTADO DE CHILE</v>
          </cell>
          <cell r="T538" t="str">
            <v>CUENTA CORRIENTE</v>
          </cell>
          <cell r="U538">
            <v>0</v>
          </cell>
          <cell r="V538" t="str">
            <v>GILBERTO RENATO CHAVEZ VELIZ</v>
          </cell>
          <cell r="W538" t="str">
            <v>10.245.284-4</v>
          </cell>
          <cell r="X538" t="str">
            <v>HEROES DE LA CONCEPCION 301 IQUIQUE</v>
          </cell>
          <cell r="Y538">
            <v>572224601</v>
          </cell>
          <cell r="Z538">
            <v>990542461</v>
          </cell>
          <cell r="AA538" t="str">
            <v>gilbertochavezv@hotmail.com</v>
          </cell>
          <cell r="AB538">
            <v>0</v>
          </cell>
          <cell r="AC538" t="str">
            <v>Ver Archivo</v>
          </cell>
          <cell r="AD538" t="str">
            <v>Ver Archivo</v>
          </cell>
          <cell r="AE538" t="str">
            <v>Ver Archivo</v>
          </cell>
          <cell r="AF538" t="str">
            <v>Ver Archivo</v>
          </cell>
          <cell r="AG538" t="str">
            <v>Ver Archivo</v>
          </cell>
        </row>
        <row r="539">
          <cell r="B539" t="str">
            <v>76.003.297-2</v>
          </cell>
          <cell r="C539" t="str">
            <v>Grabado</v>
          </cell>
          <cell r="D539">
            <v>42816.583182870374</v>
          </cell>
          <cell r="E539">
            <v>0</v>
          </cell>
          <cell r="F539" t="str">
            <v>asesorias forum limitada</v>
          </cell>
          <cell r="G539" t="str">
            <v>San Martin 255 - Edificio Empresarial - Piso 14 / Of 142</v>
          </cell>
          <cell r="H539" t="str">
            <v>Iquique</v>
          </cell>
          <cell r="I539" t="str">
            <v>Iquique</v>
          </cell>
          <cell r="J539">
            <v>572510737</v>
          </cell>
          <cell r="K539">
            <v>992078471</v>
          </cell>
          <cell r="L539" t="str">
            <v>gerencia@forumconsultores.cl</v>
          </cell>
          <cell r="M539">
            <v>39402</v>
          </cell>
          <cell r="N539">
            <v>39402</v>
          </cell>
          <cell r="O539">
            <v>39402</v>
          </cell>
          <cell r="P539">
            <v>0</v>
          </cell>
          <cell r="Q539">
            <v>70746115</v>
          </cell>
          <cell r="R539" t="str">
            <v>Asesorías Forum Ltda</v>
          </cell>
          <cell r="S539" t="str">
            <v>BANCO SANTANDER-CHILE</v>
          </cell>
          <cell r="T539" t="str">
            <v>CUENTA CORRIENTE</v>
          </cell>
          <cell r="U539">
            <v>0</v>
          </cell>
          <cell r="V539" t="str">
            <v>Lucila Pizarro Letelier</v>
          </cell>
          <cell r="W539" t="str">
            <v>7.444.418-0</v>
          </cell>
          <cell r="X539" t="str">
            <v>Calle B #357 - Condomino La Tirana</v>
          </cell>
          <cell r="Y539">
            <v>572327179</v>
          </cell>
          <cell r="Z539">
            <v>998494593</v>
          </cell>
          <cell r="AA539" t="str">
            <v>gerencia@forumconsultores.cl</v>
          </cell>
          <cell r="AB539">
            <v>0</v>
          </cell>
          <cell r="AC539">
            <v>0</v>
          </cell>
          <cell r="AD539">
            <v>0</v>
          </cell>
          <cell r="AE539">
            <v>0</v>
          </cell>
          <cell r="AF539" t="str">
            <v>Ver Archivo</v>
          </cell>
          <cell r="AG539" t="str">
            <v>Ver Archivo</v>
          </cell>
        </row>
        <row r="540">
          <cell r="B540" t="str">
            <v>65.128.219-5</v>
          </cell>
          <cell r="C540" t="str">
            <v>Grabado</v>
          </cell>
          <cell r="D540" t="str">
            <v>0000-00-00 00:00:00</v>
          </cell>
          <cell r="E540">
            <v>0</v>
          </cell>
          <cell r="F540" t="str">
            <v>Qamasa</v>
          </cell>
          <cell r="G540" t="str">
            <v>Anibal Pinto 1330</v>
          </cell>
          <cell r="H540" t="str">
            <v>Iquique</v>
          </cell>
          <cell r="I540" t="str">
            <v>Iquique</v>
          </cell>
          <cell r="J540">
            <v>0</v>
          </cell>
          <cell r="K540">
            <v>954042151</v>
          </cell>
          <cell r="L540" t="str">
            <v>david.ponce.salas@gmail.com</v>
          </cell>
          <cell r="M540">
            <v>42657</v>
          </cell>
          <cell r="N540" t="str">
            <v>0000-00-00</v>
          </cell>
          <cell r="O540">
            <v>42668</v>
          </cell>
          <cell r="P540">
            <v>0</v>
          </cell>
          <cell r="Q540">
            <v>141069292</v>
          </cell>
          <cell r="R540" t="str">
            <v>David Ponce Salas</v>
          </cell>
          <cell r="S540" t="str">
            <v>BANCO ESTADO DE CHILE</v>
          </cell>
          <cell r="T540" t="str">
            <v>CHEQUERA ELECTRONICA/ CUENTA VISTA</v>
          </cell>
          <cell r="U540">
            <v>0</v>
          </cell>
          <cell r="V540" t="str">
            <v>David Ponce Salas</v>
          </cell>
          <cell r="W540" t="str">
            <v>14.106.929-2</v>
          </cell>
          <cell r="X540" t="str">
            <v>Avda. Gabriela Mistral # 4183</v>
          </cell>
          <cell r="Y540">
            <v>0</v>
          </cell>
          <cell r="Z540">
            <v>954042151</v>
          </cell>
          <cell r="AA540" t="str">
            <v>david.ponce.salas@gmail.com</v>
          </cell>
          <cell r="AB540">
            <v>0</v>
          </cell>
          <cell r="AC540">
            <v>0</v>
          </cell>
          <cell r="AD540">
            <v>0</v>
          </cell>
          <cell r="AE540">
            <v>0</v>
          </cell>
          <cell r="AF540">
            <v>0</v>
          </cell>
          <cell r="AG540">
            <v>0</v>
          </cell>
        </row>
        <row r="541">
          <cell r="B541" t="str">
            <v>65.533.520-K</v>
          </cell>
          <cell r="C541" t="str">
            <v>Grabado</v>
          </cell>
          <cell r="D541" t="str">
            <v>0000-00-00 00:00:00</v>
          </cell>
          <cell r="E541">
            <v>0</v>
          </cell>
          <cell r="F541" t="str">
            <v>CENTRO GRAL. PADRES ACADEMIA IQUIQUE B.M</v>
          </cell>
          <cell r="G541" t="str">
            <v>km 10 , Bajo Molle</v>
          </cell>
          <cell r="H541" t="str">
            <v>Iquique</v>
          </cell>
          <cell r="I541" t="str">
            <v>Iquique</v>
          </cell>
          <cell r="J541">
            <v>0</v>
          </cell>
          <cell r="K541">
            <v>975899425</v>
          </cell>
          <cell r="L541" t="str">
            <v>alonso_valeria@hotmail.com</v>
          </cell>
          <cell r="M541" t="str">
            <v>0000-00-00</v>
          </cell>
          <cell r="N541" t="str">
            <v>0000-00-00</v>
          </cell>
          <cell r="O541" t="str">
            <v>0000-00-00</v>
          </cell>
          <cell r="P541">
            <v>0</v>
          </cell>
          <cell r="Q541">
            <v>0</v>
          </cell>
          <cell r="R541">
            <v>0</v>
          </cell>
          <cell r="S541">
            <v>0</v>
          </cell>
          <cell r="T541">
            <v>0</v>
          </cell>
          <cell r="U541">
            <v>0</v>
          </cell>
          <cell r="V541">
            <v>0</v>
          </cell>
          <cell r="W541">
            <v>0</v>
          </cell>
          <cell r="X541">
            <v>0</v>
          </cell>
          <cell r="Y541">
            <v>0</v>
          </cell>
          <cell r="Z541">
            <v>0</v>
          </cell>
          <cell r="AA541">
            <v>0</v>
          </cell>
          <cell r="AB541">
            <v>0</v>
          </cell>
          <cell r="AC541">
            <v>0</v>
          </cell>
          <cell r="AD541">
            <v>0</v>
          </cell>
          <cell r="AE541">
            <v>0</v>
          </cell>
          <cell r="AF541">
            <v>0</v>
          </cell>
          <cell r="AG541" t="str">
            <v>Ver Archivo</v>
          </cell>
        </row>
        <row r="542">
          <cell r="B542" t="str">
            <v>65.026.475-4</v>
          </cell>
          <cell r="C542" t="str">
            <v>Validada</v>
          </cell>
          <cell r="D542">
            <v>42835.465150462966</v>
          </cell>
          <cell r="E542">
            <v>0</v>
          </cell>
          <cell r="F542" t="str">
            <v>Centro Cultural Social Libertas Animi Diligitur</v>
          </cell>
          <cell r="G542" t="str">
            <v>Arcadio Castillo N° 3647-A</v>
          </cell>
          <cell r="H542" t="str">
            <v>Iquique</v>
          </cell>
          <cell r="I542" t="str">
            <v>Iquique</v>
          </cell>
          <cell r="J542">
            <v>572382170</v>
          </cell>
          <cell r="K542">
            <v>966103273</v>
          </cell>
          <cell r="L542" t="str">
            <v>axionproject16@gmail.com</v>
          </cell>
          <cell r="M542">
            <v>42768</v>
          </cell>
          <cell r="N542">
            <v>43863</v>
          </cell>
          <cell r="O542">
            <v>40261</v>
          </cell>
          <cell r="P542">
            <v>0</v>
          </cell>
          <cell r="Q542">
            <v>1366102180</v>
          </cell>
          <cell r="R542" t="str">
            <v>Cristian Fernando tapia Morales</v>
          </cell>
          <cell r="S542" t="str">
            <v>BANCO ESTADO DE CHILE</v>
          </cell>
          <cell r="T542" t="str">
            <v>CUENTA DE AHORROS</v>
          </cell>
          <cell r="U542">
            <v>0</v>
          </cell>
          <cell r="V542" t="str">
            <v>Cristian Fernando Tapia Morales</v>
          </cell>
          <cell r="W542" t="str">
            <v>12.049.845-2</v>
          </cell>
          <cell r="X542" t="str">
            <v>Pasaje Isla Juan Fernandez N° 3647- A</v>
          </cell>
          <cell r="Y542">
            <v>572382170</v>
          </cell>
          <cell r="Z542">
            <v>966103273</v>
          </cell>
          <cell r="AA542" t="str">
            <v>axionproject16@gmail.com</v>
          </cell>
          <cell r="AB542">
            <v>0</v>
          </cell>
          <cell r="AC542" t="str">
            <v>Ver Archivo</v>
          </cell>
          <cell r="AD542" t="str">
            <v>Ver Archivo</v>
          </cell>
          <cell r="AE542" t="str">
            <v>Ver Archivo</v>
          </cell>
          <cell r="AF542" t="str">
            <v>Ver Archivo</v>
          </cell>
          <cell r="AG542" t="str">
            <v>Ver Archivo</v>
          </cell>
        </row>
        <row r="543">
          <cell r="B543" t="str">
            <v>65.094.931-5</v>
          </cell>
          <cell r="C543" t="str">
            <v>Grabado</v>
          </cell>
          <cell r="D543">
            <v>42835.494259259256</v>
          </cell>
          <cell r="E543">
            <v>0</v>
          </cell>
          <cell r="F543" t="str">
            <v>Junta Vecinal Villa Fray Andres, Bajo Molle</v>
          </cell>
          <cell r="G543" t="str">
            <v>Avda. La Tirana S/n</v>
          </cell>
          <cell r="H543" t="str">
            <v>Iquique</v>
          </cell>
          <cell r="I543" t="str">
            <v>Iquique</v>
          </cell>
          <cell r="J543">
            <v>0</v>
          </cell>
          <cell r="K543">
            <v>77079642</v>
          </cell>
          <cell r="L543" t="str">
            <v>carla33guzmanh@gmail.com</v>
          </cell>
          <cell r="M543">
            <v>42707</v>
          </cell>
          <cell r="N543">
            <v>42769</v>
          </cell>
          <cell r="O543">
            <v>42766</v>
          </cell>
          <cell r="P543">
            <v>0</v>
          </cell>
          <cell r="Q543">
            <v>81074239</v>
          </cell>
          <cell r="R543" t="str">
            <v>Luis Barboza</v>
          </cell>
          <cell r="S543" t="str">
            <v>BANCO DE CREDITO E INVERSIONES</v>
          </cell>
          <cell r="T543" t="str">
            <v>CUENTA CORRIENTE</v>
          </cell>
          <cell r="U543">
            <v>0</v>
          </cell>
          <cell r="V543" t="str">
            <v>Carla Guzman</v>
          </cell>
          <cell r="W543" t="str">
            <v>12.566.728-7</v>
          </cell>
          <cell r="X543" t="str">
            <v>Villa Fray Andres Casa 24 Bajo Molle</v>
          </cell>
          <cell r="Y543">
            <v>0</v>
          </cell>
          <cell r="Z543">
            <v>77079642</v>
          </cell>
          <cell r="AA543" t="str">
            <v>carla33guzmanh@gmail.com</v>
          </cell>
          <cell r="AB543">
            <v>0</v>
          </cell>
          <cell r="AC543" t="str">
            <v>Ver Archivo</v>
          </cell>
          <cell r="AD543" t="str">
            <v>Ver Archivo</v>
          </cell>
          <cell r="AE543" t="str">
            <v>Ver Archivo</v>
          </cell>
          <cell r="AF543" t="str">
            <v>Ver Archivo</v>
          </cell>
          <cell r="AG543" t="str">
            <v>Ver Archivo</v>
          </cell>
        </row>
        <row r="544">
          <cell r="B544" t="str">
            <v>65.060.904-2</v>
          </cell>
          <cell r="C544" t="str">
            <v>Validada</v>
          </cell>
          <cell r="D544">
            <v>42824.445381944446</v>
          </cell>
          <cell r="E544">
            <v>0</v>
          </cell>
          <cell r="F544" t="str">
            <v>CENTRO CULTURAL Y SOCIAL EMEC- EMPRENDEDORES EN CRISTO</v>
          </cell>
          <cell r="G544" t="str">
            <v>luis cruz martinez 2225</v>
          </cell>
          <cell r="H544" t="str">
            <v>Iquique</v>
          </cell>
          <cell r="I544" t="str">
            <v>Iquique</v>
          </cell>
          <cell r="J544">
            <v>572224601</v>
          </cell>
          <cell r="K544">
            <v>990542461</v>
          </cell>
          <cell r="L544" t="str">
            <v>ministerio_emec@outlook.com</v>
          </cell>
          <cell r="M544">
            <v>42587</v>
          </cell>
          <cell r="N544">
            <v>43317</v>
          </cell>
          <cell r="O544">
            <v>41121</v>
          </cell>
          <cell r="P544">
            <v>0</v>
          </cell>
          <cell r="Q544">
            <v>1200032833</v>
          </cell>
          <cell r="R544" t="str">
            <v>MARIA ELIANA HERNANDEZ LOYOLA</v>
          </cell>
          <cell r="S544" t="str">
            <v>BANCO ESTADO DE CHILE</v>
          </cell>
          <cell r="T544" t="str">
            <v>CUENTA CORRIENTE</v>
          </cell>
          <cell r="U544">
            <v>0</v>
          </cell>
          <cell r="V544" t="str">
            <v>GILBERTO RENATO CHAVEZ VELIZ</v>
          </cell>
          <cell r="W544" t="str">
            <v>10.245.284-4</v>
          </cell>
          <cell r="X544" t="str">
            <v>HEROES DE LA CONCEPCION 301 IQUIQUE</v>
          </cell>
          <cell r="Y544">
            <v>572224601</v>
          </cell>
          <cell r="Z544">
            <v>990542461</v>
          </cell>
          <cell r="AA544" t="str">
            <v>gilbertochavezv@hotmail.com</v>
          </cell>
          <cell r="AB544">
            <v>0</v>
          </cell>
          <cell r="AC544">
            <v>0</v>
          </cell>
          <cell r="AD544">
            <v>0</v>
          </cell>
          <cell r="AE544" t="str">
            <v>Ver Archivo</v>
          </cell>
          <cell r="AF544">
            <v>0</v>
          </cell>
          <cell r="AG544" t="str">
            <v>Ver Archivo</v>
          </cell>
        </row>
        <row r="545">
          <cell r="B545" t="str">
            <v>65.575.010-K</v>
          </cell>
          <cell r="C545" t="str">
            <v>Grabado</v>
          </cell>
          <cell r="D545">
            <v>42822.396956018521</v>
          </cell>
          <cell r="E545">
            <v>0</v>
          </cell>
          <cell r="F545" t="str">
            <v>Asoc.Deportiva Cultural y Social de Basquetbol Senior Damas Iquique</v>
          </cell>
          <cell r="G545" t="str">
            <v>Castro Ramos Esq. Rancagua Of.N° 1 Casa del Deportista</v>
          </cell>
          <cell r="H545" t="str">
            <v>Iquique</v>
          </cell>
          <cell r="I545" t="str">
            <v>Iquique</v>
          </cell>
          <cell r="J545">
            <v>0</v>
          </cell>
          <cell r="K545">
            <v>942152597</v>
          </cell>
          <cell r="L545" t="str">
            <v>asocbasquetdamasiquique@hotmail.com</v>
          </cell>
          <cell r="M545">
            <v>42506</v>
          </cell>
          <cell r="N545">
            <v>43601</v>
          </cell>
          <cell r="O545">
            <v>35901</v>
          </cell>
          <cell r="P545">
            <v>0</v>
          </cell>
          <cell r="Q545">
            <v>1365756232</v>
          </cell>
          <cell r="R545">
            <v>0</v>
          </cell>
          <cell r="S545" t="str">
            <v>BANCO ESTADO DE CHILE</v>
          </cell>
          <cell r="T545" t="str">
            <v>CUENTA DE AHORROS</v>
          </cell>
          <cell r="U545">
            <v>0</v>
          </cell>
          <cell r="V545" t="str">
            <v>PAMELA SANDERSON ANDAUR</v>
          </cell>
          <cell r="W545" t="str">
            <v>12.212.513-0</v>
          </cell>
          <cell r="X545" t="str">
            <v>Villa Puchuldiza 3034 depto 15</v>
          </cell>
          <cell r="Y545">
            <v>0</v>
          </cell>
          <cell r="Z545">
            <v>942152597</v>
          </cell>
          <cell r="AA545" t="str">
            <v>pamela.sanderson@vtr.net</v>
          </cell>
          <cell r="AB545">
            <v>0</v>
          </cell>
          <cell r="AC545" t="str">
            <v>Ver Archivo</v>
          </cell>
          <cell r="AD545" t="str">
            <v>Ver Archivo</v>
          </cell>
          <cell r="AE545" t="str">
            <v>Ver Archivo</v>
          </cell>
          <cell r="AF545" t="str">
            <v>Ver Archivo</v>
          </cell>
          <cell r="AG545">
            <v>0</v>
          </cell>
        </row>
        <row r="546">
          <cell r="B546" t="str">
            <v>65.960.540-6</v>
          </cell>
          <cell r="C546" t="str">
            <v>Validada</v>
          </cell>
          <cell r="D546">
            <v>42824.449155092596</v>
          </cell>
          <cell r="E546">
            <v>0</v>
          </cell>
          <cell r="F546" t="str">
            <v>sociedad religiosa diablada peregrinos de san lorenzo</v>
          </cell>
          <cell r="G546" t="str">
            <v>la Candelaria Casa N° 7 villa San Lorenzo Tarapaca</v>
          </cell>
          <cell r="H546" t="str">
            <v>Tamarugal</v>
          </cell>
          <cell r="I546" t="str">
            <v>Huara</v>
          </cell>
          <cell r="J546">
            <v>572333406</v>
          </cell>
          <cell r="K546">
            <v>984131661</v>
          </cell>
          <cell r="L546" t="str">
            <v>lbcortez62@gmail.com</v>
          </cell>
          <cell r="M546">
            <v>42660</v>
          </cell>
          <cell r="N546">
            <v>43755</v>
          </cell>
          <cell r="O546">
            <v>40980</v>
          </cell>
          <cell r="P546">
            <v>0</v>
          </cell>
          <cell r="Q546">
            <v>6219960540001</v>
          </cell>
          <cell r="R546" t="str">
            <v>Sociedad Religiosa Diablada Peregrino de San Lorenzo</v>
          </cell>
          <cell r="S546" t="str">
            <v>BANCO ESTADO DE CHILE</v>
          </cell>
          <cell r="T546" t="str">
            <v>CHEQUERA ELECTRONICA/ CUENTA VISTA</v>
          </cell>
          <cell r="U546">
            <v>0</v>
          </cell>
          <cell r="V546" t="str">
            <v>LUIS BENJAMIN CORTEZ ZEGARRA</v>
          </cell>
          <cell r="W546" t="str">
            <v>8.875.073-K</v>
          </cell>
          <cell r="X546" t="str">
            <v>LA HUAYCA N° 3247 IQUIQUE</v>
          </cell>
          <cell r="Y546">
            <v>572765037</v>
          </cell>
          <cell r="Z546">
            <v>984131661</v>
          </cell>
          <cell r="AA546" t="str">
            <v>lbcortez62@gmail.com</v>
          </cell>
          <cell r="AB546">
            <v>0</v>
          </cell>
          <cell r="AC546" t="str">
            <v>Ver Archivo</v>
          </cell>
          <cell r="AD546" t="str">
            <v>Ver Archivo</v>
          </cell>
          <cell r="AE546" t="str">
            <v>Ver Archivo</v>
          </cell>
          <cell r="AF546" t="str">
            <v>Ver Archivo</v>
          </cell>
          <cell r="AG546" t="str">
            <v>Ver Archivo</v>
          </cell>
        </row>
        <row r="547">
          <cell r="B547" t="str">
            <v>65.814.140-6</v>
          </cell>
          <cell r="C547" t="str">
            <v>Grabado</v>
          </cell>
          <cell r="D547" t="str">
            <v>0000-00-00 00:00:00</v>
          </cell>
          <cell r="E547">
            <v>0</v>
          </cell>
          <cell r="F547" t="str">
            <v>club de tenis oasis</v>
          </cell>
          <cell r="G547" t="str">
            <v>balmaceda 186</v>
          </cell>
          <cell r="H547" t="str">
            <v>Tamarugal</v>
          </cell>
          <cell r="I547" t="str">
            <v>Pica</v>
          </cell>
          <cell r="J547">
            <v>0</v>
          </cell>
          <cell r="K547">
            <v>988944145</v>
          </cell>
          <cell r="L547" t="str">
            <v>rodrigofvb@yahoo.es</v>
          </cell>
          <cell r="M547">
            <v>42000</v>
          </cell>
          <cell r="N547">
            <v>43096</v>
          </cell>
          <cell r="O547">
            <v>33198</v>
          </cell>
          <cell r="P547">
            <v>0</v>
          </cell>
          <cell r="Q547">
            <v>0</v>
          </cell>
          <cell r="R547" t="str">
            <v>club de tenis oasis</v>
          </cell>
          <cell r="S547" t="str">
            <v>BANCO ESTADO DE CHILE</v>
          </cell>
          <cell r="T547" t="str">
            <v>CUENTA DE AHORROS</v>
          </cell>
          <cell r="U547">
            <v>0</v>
          </cell>
          <cell r="V547" t="str">
            <v>Rodrigo Fernando Vargas Briones</v>
          </cell>
          <cell r="W547" t="str">
            <v>9.113.506-k</v>
          </cell>
          <cell r="X547" t="str">
            <v>general ibañez s/n</v>
          </cell>
          <cell r="Y547">
            <v>0</v>
          </cell>
          <cell r="Z547">
            <v>997705643</v>
          </cell>
          <cell r="AA547" t="str">
            <v>rodrigofvb@yahoo.es</v>
          </cell>
          <cell r="AB547">
            <v>0</v>
          </cell>
          <cell r="AC547" t="str">
            <v>Ver Archivo</v>
          </cell>
          <cell r="AD547">
            <v>0</v>
          </cell>
          <cell r="AE547">
            <v>0</v>
          </cell>
          <cell r="AF547" t="str">
            <v>Ver Archivo</v>
          </cell>
          <cell r="AG547" t="str">
            <v>Ver Archivo</v>
          </cell>
        </row>
        <row r="548">
          <cell r="B548" t="str">
            <v>65.095.597-8</v>
          </cell>
          <cell r="C548" t="str">
            <v>Grabado</v>
          </cell>
          <cell r="D548">
            <v>42857.500162037039</v>
          </cell>
          <cell r="E548">
            <v>0</v>
          </cell>
          <cell r="F548" t="str">
            <v>Comité de vivienda Juan Pablo II Chanavayita</v>
          </cell>
          <cell r="G548" t="str">
            <v>Ruta costera s/n balneario Chanavayita</v>
          </cell>
          <cell r="H548" t="str">
            <v>Iquique</v>
          </cell>
          <cell r="I548" t="str">
            <v>Iquique</v>
          </cell>
          <cell r="J548">
            <v>0</v>
          </cell>
          <cell r="K548">
            <v>942606799</v>
          </cell>
          <cell r="L548" t="str">
            <v>comitedevivienda.jp2@gmail.com</v>
          </cell>
          <cell r="M548" t="str">
            <v>0000-00-00</v>
          </cell>
          <cell r="N548" t="str">
            <v>0000-00-00</v>
          </cell>
          <cell r="O548">
            <v>39368</v>
          </cell>
          <cell r="P548">
            <v>0</v>
          </cell>
          <cell r="Q548">
            <v>1371374261</v>
          </cell>
          <cell r="R548" t="str">
            <v>COMITE DE VIVIENDA JUAN PABLO II CHANAVAYITA</v>
          </cell>
          <cell r="S548" t="str">
            <v>BANCO ESTADO DE CHILE</v>
          </cell>
          <cell r="T548" t="str">
            <v>CHEQUERA ELECTRONICA/ CUENTA VISTA</v>
          </cell>
          <cell r="U548">
            <v>0</v>
          </cell>
          <cell r="V548" t="str">
            <v>Sergio Julio Morales Grassi</v>
          </cell>
          <cell r="W548" t="str">
            <v>10.988.960-1</v>
          </cell>
          <cell r="X548" t="str">
            <v>Calle San Andrés mnzana E, sitio 17. Balenario Chanavayita</v>
          </cell>
          <cell r="Y548">
            <v>0</v>
          </cell>
          <cell r="Z548">
            <v>989897570</v>
          </cell>
          <cell r="AA548" t="str">
            <v>sergiomoralesgrassi@gmail.com</v>
          </cell>
          <cell r="AB548">
            <v>0</v>
          </cell>
          <cell r="AC548" t="str">
            <v>Ver Archivo</v>
          </cell>
          <cell r="AD548">
            <v>0</v>
          </cell>
          <cell r="AE548">
            <v>0</v>
          </cell>
          <cell r="AF548">
            <v>0</v>
          </cell>
          <cell r="AG548" t="str">
            <v>Ver Archivo</v>
          </cell>
        </row>
        <row r="549">
          <cell r="B549" t="str">
            <v>65.280.860-3</v>
          </cell>
          <cell r="C549" t="str">
            <v>Validada</v>
          </cell>
          <cell r="D549">
            <v>42821.625902777778</v>
          </cell>
          <cell r="E549">
            <v>0</v>
          </cell>
          <cell r="F549" t="str">
            <v>club deportivo de buceo gino chiarella rossi</v>
          </cell>
          <cell r="G549" t="str">
            <v>Avda. La Tirana 3164</v>
          </cell>
          <cell r="H549" t="str">
            <v>Iquique</v>
          </cell>
          <cell r="I549" t="str">
            <v>Iquique</v>
          </cell>
          <cell r="J549">
            <v>0</v>
          </cell>
          <cell r="K549">
            <v>954438952</v>
          </cell>
          <cell r="L549" t="str">
            <v>clubginochiarella@gmail.com</v>
          </cell>
          <cell r="M549">
            <v>42804</v>
          </cell>
          <cell r="N549">
            <v>43534</v>
          </cell>
          <cell r="O549">
            <v>37874</v>
          </cell>
          <cell r="P549">
            <v>0</v>
          </cell>
          <cell r="Q549">
            <v>652808603</v>
          </cell>
          <cell r="R549" t="str">
            <v>clubdeportivo de buceo gino chiarella rossi</v>
          </cell>
          <cell r="S549" t="str">
            <v>BANCO ESTADO DE CHILE</v>
          </cell>
          <cell r="T549" t="str">
            <v>CHEQUERA ELECTRONICA/ CUENTA VISTA</v>
          </cell>
          <cell r="U549">
            <v>0</v>
          </cell>
          <cell r="V549" t="str">
            <v>noel orlando Mora Devia</v>
          </cell>
          <cell r="W549" t="str">
            <v>9.354.352-1</v>
          </cell>
          <cell r="X549" t="str">
            <v>thompson 116</v>
          </cell>
          <cell r="Y549">
            <v>0</v>
          </cell>
          <cell r="Z549">
            <v>954438952</v>
          </cell>
          <cell r="AA549" t="str">
            <v>clubginochiarella@gmail.com</v>
          </cell>
          <cell r="AB549">
            <v>0</v>
          </cell>
          <cell r="AC549" t="str">
            <v>Ver Archivo</v>
          </cell>
          <cell r="AD549" t="str">
            <v>Ver Archivo</v>
          </cell>
          <cell r="AE549" t="str">
            <v>Ver Archivo</v>
          </cell>
          <cell r="AF549" t="str">
            <v>Ver Archivo</v>
          </cell>
          <cell r="AG549" t="str">
            <v>Ver Archivo</v>
          </cell>
        </row>
        <row r="550">
          <cell r="B550" t="str">
            <v>65.118.551-3</v>
          </cell>
          <cell r="C550" t="str">
            <v>Grabado</v>
          </cell>
          <cell r="D550">
            <v>42828.633356481485</v>
          </cell>
          <cell r="E550">
            <v>0</v>
          </cell>
          <cell r="F550" t="str">
            <v>CORPORACIÓN MUNICIPAL DE CULTURA Y TURISMO DE POZO ALMONTE</v>
          </cell>
          <cell r="G550" t="str">
            <v>luis yañez 89</v>
          </cell>
          <cell r="H550" t="str">
            <v>Tamarugal</v>
          </cell>
          <cell r="I550" t="str">
            <v>Pozo Almonte</v>
          </cell>
          <cell r="J550">
            <v>572407245</v>
          </cell>
          <cell r="K550">
            <v>963035408</v>
          </cell>
          <cell r="L550" t="str">
            <v>culturispa.proyectos@gmail.com</v>
          </cell>
          <cell r="M550">
            <v>42467</v>
          </cell>
          <cell r="N550">
            <v>43562</v>
          </cell>
          <cell r="O550">
            <v>42327</v>
          </cell>
          <cell r="P550">
            <v>0</v>
          </cell>
          <cell r="Q550">
            <v>0</v>
          </cell>
          <cell r="R550">
            <v>0</v>
          </cell>
          <cell r="S550">
            <v>0</v>
          </cell>
          <cell r="T550">
            <v>0</v>
          </cell>
          <cell r="U550">
            <v>0</v>
          </cell>
          <cell r="V550" t="str">
            <v>Edwin Lopez Pavez</v>
          </cell>
          <cell r="W550" t="str">
            <v>12.419.191-2</v>
          </cell>
          <cell r="X550" t="str">
            <v>luis yañez 89</v>
          </cell>
          <cell r="Y550">
            <v>572407245</v>
          </cell>
          <cell r="Z550">
            <v>963035408</v>
          </cell>
          <cell r="AA550" t="str">
            <v>cultura.impa@gmail.com</v>
          </cell>
          <cell r="AB550">
            <v>0</v>
          </cell>
          <cell r="AC550" t="str">
            <v>Ver Archivo</v>
          </cell>
          <cell r="AD550" t="str">
            <v>Ver Archivo</v>
          </cell>
          <cell r="AE550">
            <v>0</v>
          </cell>
          <cell r="AF550" t="str">
            <v>Ver Archivo</v>
          </cell>
          <cell r="AG550" t="str">
            <v>Ver Archivo</v>
          </cell>
        </row>
        <row r="551">
          <cell r="B551" t="str">
            <v>65.706.220-0</v>
          </cell>
          <cell r="C551" t="str">
            <v>Grabado</v>
          </cell>
          <cell r="D551" t="str">
            <v>0000-00-00 00:00:00</v>
          </cell>
          <cell r="E551">
            <v>0</v>
          </cell>
          <cell r="F551" t="str">
            <v>Club de cueca danza y folklore savia nueva</v>
          </cell>
          <cell r="G551" t="str">
            <v>Salitrera Victoria 3340</v>
          </cell>
          <cell r="H551" t="str">
            <v>Iquique</v>
          </cell>
          <cell r="I551" t="str">
            <v>Iquique</v>
          </cell>
          <cell r="J551">
            <v>0</v>
          </cell>
          <cell r="K551">
            <v>995471830</v>
          </cell>
          <cell r="L551" t="str">
            <v>info.savianuevaiqq@gmail.com</v>
          </cell>
          <cell r="M551">
            <v>41723</v>
          </cell>
          <cell r="N551">
            <v>42880</v>
          </cell>
          <cell r="O551">
            <v>38951</v>
          </cell>
          <cell r="P551">
            <v>0</v>
          </cell>
          <cell r="Q551">
            <v>1365994583</v>
          </cell>
          <cell r="R551" t="str">
            <v>Club de cueca danza y folklore savia nueva</v>
          </cell>
          <cell r="S551" t="str">
            <v>BANCO ESTADO DE CHILE</v>
          </cell>
          <cell r="T551" t="str">
            <v>CUENTA DE AHORROS</v>
          </cell>
          <cell r="U551">
            <v>0</v>
          </cell>
          <cell r="V551" t="str">
            <v>Patricia Armijo Camus</v>
          </cell>
          <cell r="W551" t="str">
            <v>7.172.150-7</v>
          </cell>
          <cell r="X551" t="str">
            <v>Salitrera Victoria 3340</v>
          </cell>
          <cell r="Y551">
            <v>0</v>
          </cell>
          <cell r="Z551">
            <v>995471830</v>
          </cell>
          <cell r="AA551" t="str">
            <v>patiarmijo54@hotmail.com</v>
          </cell>
          <cell r="AB551">
            <v>0</v>
          </cell>
          <cell r="AC551" t="str">
            <v>Ver Archivo</v>
          </cell>
          <cell r="AD551">
            <v>0</v>
          </cell>
          <cell r="AE551">
            <v>0</v>
          </cell>
          <cell r="AF551">
            <v>0</v>
          </cell>
          <cell r="AG551">
            <v>0</v>
          </cell>
        </row>
        <row r="552">
          <cell r="B552" t="str">
            <v>65.007.516-1</v>
          </cell>
          <cell r="C552" t="str">
            <v>Validada</v>
          </cell>
          <cell r="D552">
            <v>42838.392071759263</v>
          </cell>
          <cell r="E552">
            <v>0</v>
          </cell>
          <cell r="F552" t="str">
            <v>junta de vecinos 318</v>
          </cell>
          <cell r="G552" t="str">
            <v>jose joaquin vallejos s/n</v>
          </cell>
          <cell r="H552" t="str">
            <v>Iquique</v>
          </cell>
          <cell r="I552" t="str">
            <v>Alto Hospicio</v>
          </cell>
          <cell r="J552">
            <v>0</v>
          </cell>
          <cell r="K552">
            <v>82474650</v>
          </cell>
          <cell r="L552" t="str">
            <v>jvecinal318@gmail.com</v>
          </cell>
          <cell r="M552">
            <v>42701</v>
          </cell>
          <cell r="N552">
            <v>43796</v>
          </cell>
          <cell r="O552">
            <v>39549</v>
          </cell>
          <cell r="P552">
            <v>0</v>
          </cell>
          <cell r="Q552">
            <v>1860417649</v>
          </cell>
          <cell r="R552" t="str">
            <v>junta de vecino 318</v>
          </cell>
          <cell r="S552" t="str">
            <v>BANCO ESTADO DE CHILE</v>
          </cell>
          <cell r="T552" t="str">
            <v>CUENTA DE AHORROS</v>
          </cell>
          <cell r="U552">
            <v>0</v>
          </cell>
          <cell r="V552" t="str">
            <v>maria soledad del carmen palma cortes</v>
          </cell>
          <cell r="W552" t="str">
            <v>10.973.143-5</v>
          </cell>
          <cell r="X552" t="str">
            <v>ana gonzalez 3257</v>
          </cell>
          <cell r="Y552">
            <v>0</v>
          </cell>
          <cell r="Z552">
            <v>82474650</v>
          </cell>
          <cell r="AA552" t="str">
            <v>maria.palmaiqq@gmail.com</v>
          </cell>
          <cell r="AB552">
            <v>0</v>
          </cell>
          <cell r="AC552">
            <v>0</v>
          </cell>
          <cell r="AD552">
            <v>0</v>
          </cell>
          <cell r="AE552" t="str">
            <v>Ver Archivo</v>
          </cell>
          <cell r="AF552">
            <v>0</v>
          </cell>
          <cell r="AG552">
            <v>0</v>
          </cell>
        </row>
        <row r="553">
          <cell r="B553" t="str">
            <v>65.114.910-K</v>
          </cell>
          <cell r="C553" t="str">
            <v>Grabado</v>
          </cell>
          <cell r="D553" t="str">
            <v>0000-00-00 00:00:00</v>
          </cell>
          <cell r="E553">
            <v>0</v>
          </cell>
          <cell r="F553" t="str">
            <v>Club Deportivo Social Cultural "Ultima Esperanza"</v>
          </cell>
          <cell r="G553" t="str">
            <v>Los Naranjos # 3029</v>
          </cell>
          <cell r="H553" t="str">
            <v>Iquique</v>
          </cell>
          <cell r="I553" t="str">
            <v>Alto Hospicio</v>
          </cell>
          <cell r="J553">
            <v>572497440</v>
          </cell>
          <cell r="K553">
            <v>997459648</v>
          </cell>
          <cell r="L553" t="str">
            <v>engonsep@gmail.com</v>
          </cell>
          <cell r="M553">
            <v>41840</v>
          </cell>
          <cell r="N553">
            <v>42936</v>
          </cell>
          <cell r="O553">
            <v>39360</v>
          </cell>
          <cell r="P553">
            <v>0</v>
          </cell>
          <cell r="Q553">
            <v>1365424248</v>
          </cell>
          <cell r="R553" t="str">
            <v>Club deportivo Social Cultural Ultima Esperanza</v>
          </cell>
          <cell r="S553" t="str">
            <v>BANCO ESTADO DE CHILE</v>
          </cell>
          <cell r="T553" t="str">
            <v>CUENTA DE AHORROS</v>
          </cell>
          <cell r="U553">
            <v>0</v>
          </cell>
          <cell r="V553" t="str">
            <v>Enrique Alfonso Gonzalez Sepulveda</v>
          </cell>
          <cell r="W553" t="str">
            <v>8.746.152-1</v>
          </cell>
          <cell r="X553" t="str">
            <v>Los Castaños # 3066 Alto Hospicio</v>
          </cell>
          <cell r="Y553">
            <v>572497440</v>
          </cell>
          <cell r="Z553">
            <v>997459648</v>
          </cell>
          <cell r="AA553" t="str">
            <v>engonsep@gmail.com</v>
          </cell>
          <cell r="AB553">
            <v>0</v>
          </cell>
          <cell r="AC553">
            <v>0</v>
          </cell>
          <cell r="AD553">
            <v>0</v>
          </cell>
          <cell r="AE553">
            <v>0</v>
          </cell>
          <cell r="AF553">
            <v>0</v>
          </cell>
          <cell r="AG553">
            <v>0</v>
          </cell>
        </row>
        <row r="554">
          <cell r="B554" t="str">
            <v>65.085.844-1</v>
          </cell>
          <cell r="C554" t="str">
            <v>Validada</v>
          </cell>
          <cell r="D554">
            <v>42824.437442129631</v>
          </cell>
          <cell r="E554">
            <v>0</v>
          </cell>
          <cell r="F554" t="str">
            <v>ong agrodesierto</v>
          </cell>
          <cell r="G554" t="str">
            <v>arturo prat 1016</v>
          </cell>
          <cell r="H554" t="str">
            <v>Iquique</v>
          </cell>
          <cell r="I554" t="str">
            <v>Iquique</v>
          </cell>
          <cell r="J554">
            <v>0</v>
          </cell>
          <cell r="K554">
            <v>72852016</v>
          </cell>
          <cell r="L554" t="str">
            <v>ongagrodesierto@gmail.com</v>
          </cell>
          <cell r="M554">
            <v>41911</v>
          </cell>
          <cell r="N554">
            <v>43007</v>
          </cell>
          <cell r="O554">
            <v>41834</v>
          </cell>
          <cell r="P554">
            <v>0</v>
          </cell>
          <cell r="Q554">
            <v>650858441</v>
          </cell>
          <cell r="R554" t="str">
            <v>ong agrodesierto</v>
          </cell>
          <cell r="S554" t="str">
            <v>BANCO ESTADO DE CHILE</v>
          </cell>
          <cell r="T554" t="str">
            <v>CHEQUERA ELECTRONICA/ CUENTA VISTA</v>
          </cell>
          <cell r="U554">
            <v>0</v>
          </cell>
          <cell r="V554" t="str">
            <v>jorge francisco celis arellano</v>
          </cell>
          <cell r="W554" t="str">
            <v>13.347.597-4</v>
          </cell>
          <cell r="X554" t="str">
            <v>salitrera virgina 2924</v>
          </cell>
          <cell r="Y554">
            <v>0</v>
          </cell>
          <cell r="Z554">
            <v>72852016</v>
          </cell>
          <cell r="AA554" t="str">
            <v>cear,jorge@gmail.com</v>
          </cell>
          <cell r="AB554">
            <v>0</v>
          </cell>
          <cell r="AC554" t="str">
            <v>Ver Archivo</v>
          </cell>
          <cell r="AD554">
            <v>0</v>
          </cell>
          <cell r="AE554" t="str">
            <v>Ver Archivo</v>
          </cell>
          <cell r="AF554">
            <v>0</v>
          </cell>
          <cell r="AG554">
            <v>0</v>
          </cell>
        </row>
        <row r="555">
          <cell r="B555" t="str">
            <v>65.054.402-1</v>
          </cell>
          <cell r="C555" t="str">
            <v>Validada</v>
          </cell>
          <cell r="D555">
            <v>42824.409155092595</v>
          </cell>
          <cell r="E555">
            <v>0</v>
          </cell>
          <cell r="F555" t="str">
            <v>JUNTA DE VECINOS RAMON GALLEGUILLOS</v>
          </cell>
          <cell r="G555" t="str">
            <v>ARGENTINA MANZANA 20 SITIO 16</v>
          </cell>
          <cell r="H555" t="str">
            <v>Iquique</v>
          </cell>
          <cell r="I555" t="str">
            <v>Alto Hospicio</v>
          </cell>
          <cell r="J555">
            <v>94104801</v>
          </cell>
          <cell r="K555">
            <v>94104801</v>
          </cell>
          <cell r="L555" t="str">
            <v>juntadevecinosramongalleguillo@gmail.com</v>
          </cell>
          <cell r="M555">
            <v>42466</v>
          </cell>
          <cell r="N555">
            <v>43561</v>
          </cell>
          <cell r="O555">
            <v>39122</v>
          </cell>
          <cell r="P555">
            <v>0</v>
          </cell>
          <cell r="Q555">
            <v>1860407481</v>
          </cell>
          <cell r="R555" t="str">
            <v>JUNTA DE VECINOS RAMON GALLEGUILLOS</v>
          </cell>
          <cell r="S555" t="str">
            <v>BANCO ESTADO DE CHILE</v>
          </cell>
          <cell r="T555" t="str">
            <v>CUENTA DE AHORROS</v>
          </cell>
          <cell r="U555">
            <v>0</v>
          </cell>
          <cell r="V555" t="str">
            <v>GUADALUPE CERDA BARRAZA</v>
          </cell>
          <cell r="W555" t="str">
            <v>9.851.790-1</v>
          </cell>
          <cell r="X555" t="str">
            <v>CALLE ARGENTINA CASA 16</v>
          </cell>
          <cell r="Y555">
            <v>94104801</v>
          </cell>
          <cell r="Z555">
            <v>94104801</v>
          </cell>
          <cell r="AA555" t="str">
            <v>juntadevecinosramongalleguillo@gmail.com</v>
          </cell>
          <cell r="AB555">
            <v>0</v>
          </cell>
          <cell r="AC555">
            <v>0</v>
          </cell>
          <cell r="AD555">
            <v>0</v>
          </cell>
          <cell r="AE555">
            <v>0</v>
          </cell>
          <cell r="AF555">
            <v>0</v>
          </cell>
          <cell r="AG555" t="str">
            <v>Ver Archivo</v>
          </cell>
        </row>
        <row r="556">
          <cell r="B556" t="str">
            <v>65.108.753-8</v>
          </cell>
          <cell r="C556" t="str">
            <v>Grabado</v>
          </cell>
          <cell r="D556">
            <v>42845.405451388891</v>
          </cell>
          <cell r="E556">
            <v>0</v>
          </cell>
          <cell r="F556" t="str">
            <v>CORPORACION DE CULTURA CIENCIA Y TECNOLOGÍA ANDINA, ICCYTA</v>
          </cell>
          <cell r="G556" t="str">
            <v>SARGENTO JUAN DE DIOS ALDEA Nº791</v>
          </cell>
          <cell r="H556" t="str">
            <v>Iquique</v>
          </cell>
          <cell r="I556" t="str">
            <v>Iquique</v>
          </cell>
          <cell r="J556">
            <v>572348816</v>
          </cell>
          <cell r="K556">
            <v>962087512</v>
          </cell>
          <cell r="L556" t="str">
            <v>corporacioniccyta16@gmail.com</v>
          </cell>
          <cell r="M556">
            <v>42045</v>
          </cell>
          <cell r="N556">
            <v>43141</v>
          </cell>
          <cell r="O556">
            <v>41988</v>
          </cell>
          <cell r="P556">
            <v>0</v>
          </cell>
          <cell r="Q556">
            <v>1371382158</v>
          </cell>
          <cell r="R556" t="str">
            <v>Corporación de Cultura Ciencia y Tecnología andina, ICCYTA</v>
          </cell>
          <cell r="S556" t="str">
            <v>BANCO ESTADO DE CHILE</v>
          </cell>
          <cell r="T556" t="str">
            <v>CUENTA DE AHORROS</v>
          </cell>
          <cell r="U556">
            <v>0</v>
          </cell>
          <cell r="V556" t="str">
            <v>WILFREDES CHACAMA TAUCA</v>
          </cell>
          <cell r="W556" t="str">
            <v>3.964.180-1</v>
          </cell>
          <cell r="X556" t="str">
            <v>Las Buganvilias Nº2595</v>
          </cell>
          <cell r="Y556">
            <v>572348816</v>
          </cell>
          <cell r="Z556">
            <v>962087512</v>
          </cell>
          <cell r="AA556" t="str">
            <v>corporacioniccyta16@gmail.com</v>
          </cell>
          <cell r="AB556">
            <v>0</v>
          </cell>
          <cell r="AC556" t="str">
            <v>Ver Archivo</v>
          </cell>
          <cell r="AD556" t="str">
            <v>Ver Archivo</v>
          </cell>
          <cell r="AE556" t="str">
            <v>Ver Archivo</v>
          </cell>
          <cell r="AF556" t="str">
            <v>Ver Archivo</v>
          </cell>
          <cell r="AG556" t="str">
            <v>Ver Archivo</v>
          </cell>
        </row>
        <row r="557">
          <cell r="B557" t="str">
            <v>65.291.360-1</v>
          </cell>
          <cell r="C557" t="str">
            <v>Validada</v>
          </cell>
          <cell r="D557">
            <v>42828.395231481481</v>
          </cell>
          <cell r="E557">
            <v>0</v>
          </cell>
          <cell r="F557" t="str">
            <v>junta de vecinos 12 de octubre</v>
          </cell>
          <cell r="G557" t="str">
            <v>suecia 4439</v>
          </cell>
          <cell r="H557" t="str">
            <v>Iquique</v>
          </cell>
          <cell r="I557" t="str">
            <v>Alto Hospicio</v>
          </cell>
          <cell r="J557">
            <v>5697165980</v>
          </cell>
          <cell r="K557">
            <v>56971659802</v>
          </cell>
          <cell r="L557" t="str">
            <v>juntavec12deoctubre@gmail.com</v>
          </cell>
          <cell r="M557">
            <v>42449</v>
          </cell>
          <cell r="N557">
            <v>43544</v>
          </cell>
          <cell r="O557">
            <v>38449</v>
          </cell>
          <cell r="P557">
            <v>0</v>
          </cell>
          <cell r="Q557">
            <v>1860411764</v>
          </cell>
          <cell r="R557" t="str">
            <v>junta de vecinos 12 de octubre</v>
          </cell>
          <cell r="S557" t="str">
            <v>BANCO ESTADO DE CHILE</v>
          </cell>
          <cell r="T557" t="str">
            <v>CUENTA DE AHORROS</v>
          </cell>
          <cell r="U557">
            <v>0</v>
          </cell>
          <cell r="V557" t="str">
            <v>juana ruth vasquez espinoza</v>
          </cell>
          <cell r="W557" t="str">
            <v>13.997.446-8</v>
          </cell>
          <cell r="X557" t="str">
            <v>mz 70 sitio 26, eslovaquia</v>
          </cell>
          <cell r="Y557">
            <v>5697165980</v>
          </cell>
          <cell r="Z557">
            <v>56971659802</v>
          </cell>
          <cell r="AA557" t="str">
            <v>juntavec12deoctubre@gmail.com</v>
          </cell>
          <cell r="AB557">
            <v>0</v>
          </cell>
          <cell r="AC557" t="str">
            <v>Ver Archivo</v>
          </cell>
          <cell r="AD557" t="str">
            <v>Ver Archivo</v>
          </cell>
          <cell r="AE557" t="str">
            <v>Ver Archivo</v>
          </cell>
          <cell r="AF557" t="str">
            <v>Ver Archivo</v>
          </cell>
          <cell r="AG557" t="str">
            <v>Ver Archivo</v>
          </cell>
        </row>
        <row r="558">
          <cell r="B558" t="str">
            <v>65.761.480-7</v>
          </cell>
          <cell r="C558" t="str">
            <v>Validada</v>
          </cell>
          <cell r="D558">
            <v>42824.45171296296</v>
          </cell>
          <cell r="E558">
            <v>0</v>
          </cell>
          <cell r="F558" t="str">
            <v>junta de vecinos alto molle</v>
          </cell>
          <cell r="G558" t="str">
            <v>pasaje 11, casa 3062</v>
          </cell>
          <cell r="H558" t="str">
            <v>Iquique</v>
          </cell>
          <cell r="I558" t="str">
            <v>Alto Hospicio</v>
          </cell>
          <cell r="J558">
            <v>42848377</v>
          </cell>
          <cell r="K558">
            <v>56942848377</v>
          </cell>
          <cell r="L558" t="str">
            <v>jjvvaltomolle@gmail.com</v>
          </cell>
          <cell r="M558">
            <v>42445</v>
          </cell>
          <cell r="N558">
            <v>43540</v>
          </cell>
          <cell r="O558">
            <v>41424</v>
          </cell>
          <cell r="P558">
            <v>0</v>
          </cell>
          <cell r="Q558">
            <v>1860331264</v>
          </cell>
          <cell r="R558" t="str">
            <v>junta de vecinos alto molle</v>
          </cell>
          <cell r="S558" t="str">
            <v>BANCO ESTADO DE CHILE</v>
          </cell>
          <cell r="T558" t="str">
            <v>CUENTA DE AHORROS</v>
          </cell>
          <cell r="U558">
            <v>0</v>
          </cell>
          <cell r="V558" t="str">
            <v>marta isabel rubio catepillan</v>
          </cell>
          <cell r="W558" t="str">
            <v>7.481.618-5</v>
          </cell>
          <cell r="X558" t="str">
            <v>pasaje 11, casa 3062</v>
          </cell>
          <cell r="Y558">
            <v>42848377</v>
          </cell>
          <cell r="Z558">
            <v>56942848377</v>
          </cell>
          <cell r="AA558" t="str">
            <v>jjvvaltomolle@gmail.com</v>
          </cell>
          <cell r="AB558">
            <v>0</v>
          </cell>
          <cell r="AC558" t="str">
            <v>Ver Archivo</v>
          </cell>
          <cell r="AD558" t="str">
            <v>Ver Archivo</v>
          </cell>
          <cell r="AE558" t="str">
            <v>Ver Archivo</v>
          </cell>
          <cell r="AF558" t="str">
            <v>Ver Archivo</v>
          </cell>
          <cell r="AG558" t="str">
            <v>Ver Archivo</v>
          </cell>
        </row>
        <row r="559">
          <cell r="B559" t="str">
            <v>65.102.232-0</v>
          </cell>
          <cell r="C559" t="str">
            <v>Validada</v>
          </cell>
          <cell r="D559">
            <v>42837.495358796295</v>
          </cell>
          <cell r="E559">
            <v>0</v>
          </cell>
          <cell r="F559" t="str">
            <v>junta de vecinos altos del sur</v>
          </cell>
          <cell r="G559" t="str">
            <v>pasaje altos del norte 4526</v>
          </cell>
          <cell r="H559" t="str">
            <v>Iquique</v>
          </cell>
          <cell r="I559" t="str">
            <v>Alto Hospicio</v>
          </cell>
          <cell r="J559">
            <v>977062294</v>
          </cell>
          <cell r="K559">
            <v>977062294</v>
          </cell>
          <cell r="L559" t="str">
            <v>jjvvaltosdelsur@gmail.com</v>
          </cell>
          <cell r="M559">
            <v>42802</v>
          </cell>
          <cell r="N559">
            <v>43532</v>
          </cell>
          <cell r="O559">
            <v>41961</v>
          </cell>
          <cell r="P559">
            <v>0</v>
          </cell>
          <cell r="Q559">
            <v>1870537286</v>
          </cell>
          <cell r="R559" t="str">
            <v>junta de vecinos altos del sur</v>
          </cell>
          <cell r="S559" t="str">
            <v>BANCO ESTADO DE CHILE</v>
          </cell>
          <cell r="T559" t="str">
            <v>CUENTA DE AHORROS</v>
          </cell>
          <cell r="U559">
            <v>0</v>
          </cell>
          <cell r="V559" t="str">
            <v>maritza odette leon rodriguez</v>
          </cell>
          <cell r="W559" t="str">
            <v>11.667.401-7</v>
          </cell>
          <cell r="X559" t="str">
            <v>pasaje altos del norte 4526</v>
          </cell>
          <cell r="Y559">
            <v>977062294</v>
          </cell>
          <cell r="Z559">
            <v>977062294</v>
          </cell>
          <cell r="AA559" t="str">
            <v>jjvvaltosdelsur@gmail.com</v>
          </cell>
          <cell r="AB559">
            <v>0</v>
          </cell>
          <cell r="AC559" t="str">
            <v>Ver Archivo</v>
          </cell>
          <cell r="AD559" t="str">
            <v>Ver Archivo</v>
          </cell>
          <cell r="AE559" t="str">
            <v>Ver Archivo</v>
          </cell>
          <cell r="AF559" t="str">
            <v>Ver Archivo</v>
          </cell>
          <cell r="AG559" t="str">
            <v>Ver Archivo</v>
          </cell>
        </row>
        <row r="560">
          <cell r="B560" t="str">
            <v>72.566.100-2</v>
          </cell>
          <cell r="C560" t="str">
            <v>Validada</v>
          </cell>
          <cell r="D560">
            <v>42831.435891203706</v>
          </cell>
          <cell r="E560">
            <v>0</v>
          </cell>
          <cell r="F560" t="str">
            <v>junta vecinal 13 de junio alto hospicio</v>
          </cell>
          <cell r="G560" t="str">
            <v>los limoneros 2959</v>
          </cell>
          <cell r="H560" t="str">
            <v>Iquique</v>
          </cell>
          <cell r="I560" t="str">
            <v>Alto Hospicio</v>
          </cell>
          <cell r="J560">
            <v>57658763</v>
          </cell>
          <cell r="K560">
            <v>56957658763</v>
          </cell>
          <cell r="L560" t="str">
            <v>jv13dejunio@gmail.com</v>
          </cell>
          <cell r="M560">
            <v>42468</v>
          </cell>
          <cell r="N560">
            <v>43563</v>
          </cell>
          <cell r="O560">
            <v>31941</v>
          </cell>
          <cell r="P560">
            <v>0</v>
          </cell>
          <cell r="Q560">
            <v>1870572421</v>
          </cell>
          <cell r="R560" t="str">
            <v>junta vecinal 13 de junio alto hospicio</v>
          </cell>
          <cell r="S560" t="str">
            <v>BANCO ESTADO DE CHILE</v>
          </cell>
          <cell r="T560" t="str">
            <v>CHEQUERA ELECTRONICA/ CUENTA VISTA</v>
          </cell>
          <cell r="U560">
            <v>0</v>
          </cell>
          <cell r="V560" t="str">
            <v>oscar del carmen navarro gallardo</v>
          </cell>
          <cell r="W560" t="str">
            <v>9.021.083-1</v>
          </cell>
          <cell r="X560" t="str">
            <v>los limoneros 2959</v>
          </cell>
          <cell r="Y560">
            <v>57658763</v>
          </cell>
          <cell r="Z560">
            <v>57658763</v>
          </cell>
          <cell r="AA560" t="str">
            <v>jv13dejunio@gmail.com</v>
          </cell>
          <cell r="AB560">
            <v>0</v>
          </cell>
          <cell r="AC560" t="str">
            <v>Ver Archivo</v>
          </cell>
          <cell r="AD560" t="str">
            <v>Ver Archivo</v>
          </cell>
          <cell r="AE560" t="str">
            <v>Ver Archivo</v>
          </cell>
          <cell r="AF560" t="str">
            <v>Ver Archivo</v>
          </cell>
          <cell r="AG560" t="str">
            <v>Ver Archivo</v>
          </cell>
        </row>
        <row r="561">
          <cell r="B561" t="str">
            <v>65.035.202-5</v>
          </cell>
          <cell r="C561" t="str">
            <v>Validada</v>
          </cell>
          <cell r="D561">
            <v>42857.464432870373</v>
          </cell>
          <cell r="E561">
            <v>0</v>
          </cell>
          <cell r="F561" t="str">
            <v>condominio parinas 1</v>
          </cell>
          <cell r="G561" t="str">
            <v>santa rosa 3940</v>
          </cell>
          <cell r="H561" t="str">
            <v>Iquique</v>
          </cell>
          <cell r="I561" t="str">
            <v>Alto Hospicio</v>
          </cell>
          <cell r="J561">
            <v>999930056</v>
          </cell>
          <cell r="K561">
            <v>999930056</v>
          </cell>
          <cell r="L561" t="str">
            <v>condominioparinas01@gmail.com</v>
          </cell>
          <cell r="M561">
            <v>42715</v>
          </cell>
          <cell r="N561">
            <v>43445</v>
          </cell>
          <cell r="O561">
            <v>42055</v>
          </cell>
          <cell r="P561">
            <v>0</v>
          </cell>
          <cell r="Q561">
            <v>107119730</v>
          </cell>
          <cell r="R561" t="str">
            <v>condominio parinas 1</v>
          </cell>
          <cell r="S561" t="str">
            <v>BANCO DE CHILE</v>
          </cell>
          <cell r="T561" t="str">
            <v>CUENTA CORRIENTE</v>
          </cell>
          <cell r="U561">
            <v>0</v>
          </cell>
          <cell r="V561" t="str">
            <v>hugo almeyda rivas</v>
          </cell>
          <cell r="W561" t="str">
            <v>21.874.277-7</v>
          </cell>
          <cell r="X561" t="str">
            <v>santa rosa 3940</v>
          </cell>
          <cell r="Y561">
            <v>999930056</v>
          </cell>
          <cell r="Z561">
            <v>999930056</v>
          </cell>
          <cell r="AA561" t="str">
            <v>condominioparinas01@gmail.com</v>
          </cell>
          <cell r="AB561">
            <v>0</v>
          </cell>
          <cell r="AC561" t="str">
            <v>Ver Archivo</v>
          </cell>
          <cell r="AD561" t="str">
            <v>Ver Archivo</v>
          </cell>
          <cell r="AE561" t="str">
            <v>Ver Archivo</v>
          </cell>
          <cell r="AF561" t="str">
            <v>Ver Archivo</v>
          </cell>
          <cell r="AG561" t="str">
            <v>Ver Archivo</v>
          </cell>
        </row>
        <row r="562">
          <cell r="B562" t="str">
            <v>65.008.327-k</v>
          </cell>
          <cell r="C562" t="str">
            <v>Validada</v>
          </cell>
          <cell r="D562">
            <v>42828.397870370369</v>
          </cell>
          <cell r="E562">
            <v>0</v>
          </cell>
          <cell r="F562" t="str">
            <v>junta de vecinos nueva vida</v>
          </cell>
          <cell r="G562" t="str">
            <v>av. monte los olivos s/n alto hospicio</v>
          </cell>
          <cell r="H562" t="str">
            <v>Iquique</v>
          </cell>
          <cell r="I562" t="str">
            <v>Alto Hospicio</v>
          </cell>
          <cell r="J562">
            <v>986198806</v>
          </cell>
          <cell r="K562">
            <v>986198806</v>
          </cell>
          <cell r="L562" t="str">
            <v>juntavnuevavida@gmail.com</v>
          </cell>
          <cell r="M562">
            <v>42622</v>
          </cell>
          <cell r="N562">
            <v>43717</v>
          </cell>
          <cell r="O562">
            <v>38933</v>
          </cell>
          <cell r="P562">
            <v>0</v>
          </cell>
          <cell r="Q562">
            <v>1860331043</v>
          </cell>
          <cell r="R562" t="str">
            <v>junta de vecinos nueva vida</v>
          </cell>
          <cell r="S562" t="str">
            <v>BANCO ESTADO DE CHILE</v>
          </cell>
          <cell r="T562" t="str">
            <v>CUENTA DE AHORROS</v>
          </cell>
          <cell r="U562">
            <v>0</v>
          </cell>
          <cell r="V562" t="str">
            <v>juan luis gonzalez lobos</v>
          </cell>
          <cell r="W562" t="str">
            <v>10.194.056-k</v>
          </cell>
          <cell r="X562" t="str">
            <v>av. monte los olivos s/n alto hospicio</v>
          </cell>
          <cell r="Y562">
            <v>986198806</v>
          </cell>
          <cell r="Z562">
            <v>986198806</v>
          </cell>
          <cell r="AA562" t="str">
            <v>juntavnuevavida@gmail.com</v>
          </cell>
          <cell r="AB562">
            <v>0</v>
          </cell>
          <cell r="AC562" t="str">
            <v>Ver Archivo</v>
          </cell>
          <cell r="AD562" t="str">
            <v>Ver Archivo</v>
          </cell>
          <cell r="AE562" t="str">
            <v>Ver Archivo</v>
          </cell>
          <cell r="AF562" t="str">
            <v>Ver Archivo</v>
          </cell>
          <cell r="AG562" t="str">
            <v>Ver Archivo</v>
          </cell>
        </row>
        <row r="563">
          <cell r="B563" t="str">
            <v>65.085.969-3</v>
          </cell>
          <cell r="C563" t="str">
            <v>Validada</v>
          </cell>
          <cell r="D563">
            <v>42828.401608796295</v>
          </cell>
          <cell r="E563">
            <v>0</v>
          </cell>
          <cell r="F563" t="str">
            <v>junta de vecinos isabel allende</v>
          </cell>
          <cell r="G563" t="str">
            <v>mariano latorre j.j. vallejos s/n alto hospicio</v>
          </cell>
          <cell r="H563" t="str">
            <v>Iquique</v>
          </cell>
          <cell r="I563" t="str">
            <v>Alto Hospicio</v>
          </cell>
          <cell r="J563">
            <v>0</v>
          </cell>
          <cell r="K563">
            <v>961971388</v>
          </cell>
          <cell r="L563" t="str">
            <v>juntadevecinosisabelallende@gmail.com</v>
          </cell>
          <cell r="M563">
            <v>42652</v>
          </cell>
          <cell r="N563">
            <v>43747</v>
          </cell>
          <cell r="O563">
            <v>41444</v>
          </cell>
          <cell r="P563">
            <v>0</v>
          </cell>
          <cell r="Q563">
            <v>1371366616</v>
          </cell>
          <cell r="R563" t="str">
            <v>junta de vecinos isabel allende</v>
          </cell>
          <cell r="S563" t="str">
            <v>BANCO ESTADO DE CHILE</v>
          </cell>
          <cell r="T563" t="str">
            <v>CUENTA DE AHORROS</v>
          </cell>
          <cell r="U563">
            <v>0</v>
          </cell>
          <cell r="V563" t="str">
            <v>novelia de las mercedes mora flores</v>
          </cell>
          <cell r="W563" t="str">
            <v>11.816.257-9</v>
          </cell>
          <cell r="X563" t="str">
            <v>mariano la torre j.j. vallejo alto hospicio</v>
          </cell>
          <cell r="Y563">
            <v>0</v>
          </cell>
          <cell r="Z563">
            <v>961971388</v>
          </cell>
          <cell r="AA563" t="str">
            <v>juntadevecinosisabelallende@gmail.com</v>
          </cell>
          <cell r="AB563">
            <v>0</v>
          </cell>
          <cell r="AC563" t="str">
            <v>Ver Archivo</v>
          </cell>
          <cell r="AD563" t="str">
            <v>Ver Archivo</v>
          </cell>
          <cell r="AE563" t="str">
            <v>Ver Archivo</v>
          </cell>
          <cell r="AF563" t="str">
            <v>Ver Archivo</v>
          </cell>
          <cell r="AG563" t="str">
            <v>Ver Archivo</v>
          </cell>
        </row>
        <row r="564">
          <cell r="B564" t="str">
            <v>65.047.768-5</v>
          </cell>
          <cell r="C564" t="str">
            <v>Validada</v>
          </cell>
          <cell r="D564">
            <v>42849.422361111108</v>
          </cell>
          <cell r="E564">
            <v>0</v>
          </cell>
          <cell r="F564" t="str">
            <v>CLUB DEPORTIVO TEAM GURKHAS</v>
          </cell>
          <cell r="G564" t="str">
            <v>AVENIDA PLAYA BRAVA 3095</v>
          </cell>
          <cell r="H564" t="str">
            <v>Iquique</v>
          </cell>
          <cell r="I564" t="str">
            <v>Iquique</v>
          </cell>
          <cell r="J564">
            <v>572415623</v>
          </cell>
          <cell r="K564">
            <v>982806436</v>
          </cell>
          <cell r="L564" t="str">
            <v>AIRSOFT.GURKHAS@GMAIL.COM</v>
          </cell>
          <cell r="M564">
            <v>41751</v>
          </cell>
          <cell r="N564">
            <v>43577</v>
          </cell>
          <cell r="O564">
            <v>40858</v>
          </cell>
          <cell r="P564">
            <v>0</v>
          </cell>
          <cell r="Q564">
            <v>1371329206</v>
          </cell>
          <cell r="R564" t="str">
            <v>CLUB DEPORTIVO TEAM GURKHAS</v>
          </cell>
          <cell r="S564" t="str">
            <v>BANCO ESTADO DE CHILE</v>
          </cell>
          <cell r="T564" t="str">
            <v>CHEQUERA ELECTRONICA/ CUENTA VISTA</v>
          </cell>
          <cell r="U564">
            <v>0</v>
          </cell>
          <cell r="V564" t="str">
            <v>SERGIO ENRIQUE MOLINA ALARCON</v>
          </cell>
          <cell r="W564" t="str">
            <v>13.877.804-5</v>
          </cell>
          <cell r="X564" t="str">
            <v>AVENIDA 4 SUR 2621 DEPTO 207, ED. BRISAS DEL SUR I</v>
          </cell>
          <cell r="Y564">
            <v>572415623</v>
          </cell>
          <cell r="Z564">
            <v>982806436</v>
          </cell>
          <cell r="AA564" t="str">
            <v>SERGIO_THOR@HOTMAIL.COM</v>
          </cell>
          <cell r="AB564">
            <v>0</v>
          </cell>
          <cell r="AC564" t="str">
            <v>Ver Archivo</v>
          </cell>
          <cell r="AD564" t="str">
            <v>Ver Archivo</v>
          </cell>
          <cell r="AE564" t="str">
            <v>Ver Archivo</v>
          </cell>
          <cell r="AF564" t="str">
            <v>Ver Archivo</v>
          </cell>
          <cell r="AG564" t="str">
            <v>Ver Archivo</v>
          </cell>
        </row>
        <row r="565">
          <cell r="B565" t="str">
            <v>56.086.700-K</v>
          </cell>
          <cell r="C565" t="str">
            <v>Grabado</v>
          </cell>
          <cell r="D565" t="str">
            <v>0000-00-00 00:00:00</v>
          </cell>
          <cell r="E565">
            <v>0</v>
          </cell>
          <cell r="F565" t="str">
            <v>club deportivo samuel vildoso</v>
          </cell>
          <cell r="G565" t="str">
            <v>libertad sn</v>
          </cell>
          <cell r="H565" t="str">
            <v>Tamarugal</v>
          </cell>
          <cell r="I565" t="str">
            <v>Pozo Almonte</v>
          </cell>
          <cell r="J565">
            <v>0</v>
          </cell>
          <cell r="K565">
            <v>995289026</v>
          </cell>
          <cell r="L565" t="str">
            <v>samuelvildoso@gmail.com</v>
          </cell>
          <cell r="M565">
            <v>42812</v>
          </cell>
          <cell r="N565">
            <v>43542</v>
          </cell>
          <cell r="O565">
            <v>33807</v>
          </cell>
          <cell r="P565">
            <v>0</v>
          </cell>
          <cell r="Q565">
            <v>10903675</v>
          </cell>
          <cell r="R565" t="str">
            <v>orlando marin tebes</v>
          </cell>
          <cell r="S565" t="str">
            <v>BANCO ESTADO DE CHILE</v>
          </cell>
          <cell r="T565" t="str">
            <v>CHEQUERA ELECTRONICA/ CUENTA VISTA</v>
          </cell>
          <cell r="U565">
            <v>0</v>
          </cell>
          <cell r="V565" t="str">
            <v>orlando marin tebes</v>
          </cell>
          <cell r="W565" t="str">
            <v>10.903.675-7</v>
          </cell>
          <cell r="X565" t="str">
            <v>av. la paz 146, pozo almonte</v>
          </cell>
          <cell r="Y565">
            <v>0</v>
          </cell>
          <cell r="Z565">
            <v>995289026</v>
          </cell>
          <cell r="AA565" t="str">
            <v>o.marintebes@gmail.com</v>
          </cell>
          <cell r="AB565">
            <v>0</v>
          </cell>
          <cell r="AC565">
            <v>0</v>
          </cell>
          <cell r="AD565">
            <v>0</v>
          </cell>
          <cell r="AE565">
            <v>0</v>
          </cell>
          <cell r="AF565">
            <v>0</v>
          </cell>
          <cell r="AG565">
            <v>0</v>
          </cell>
        </row>
        <row r="566">
          <cell r="B566" t="str">
            <v>65.105.292-0</v>
          </cell>
          <cell r="C566" t="str">
            <v>Grabado</v>
          </cell>
          <cell r="D566">
            <v>42828.385289351849</v>
          </cell>
          <cell r="E566">
            <v>0</v>
          </cell>
          <cell r="F566" t="str">
            <v>Club de Deportes Nauticos de Iquique</v>
          </cell>
          <cell r="G566" t="str">
            <v>Avenida Jorge Barrrera N 62, Paseo EPI</v>
          </cell>
          <cell r="H566" t="str">
            <v>Iquique</v>
          </cell>
          <cell r="I566" t="str">
            <v>Iquique</v>
          </cell>
          <cell r="J566">
            <v>5657240016</v>
          </cell>
          <cell r="K566">
            <v>56994319406</v>
          </cell>
          <cell r="L566" t="str">
            <v>cdni2015iquique@gmail.com</v>
          </cell>
          <cell r="M566">
            <v>42161</v>
          </cell>
          <cell r="N566">
            <v>43732</v>
          </cell>
          <cell r="O566">
            <v>42170</v>
          </cell>
          <cell r="P566">
            <v>0</v>
          </cell>
          <cell r="Q566">
            <v>1371250111</v>
          </cell>
          <cell r="R566" t="str">
            <v>Club de Deportes Nauticos de Iquique</v>
          </cell>
          <cell r="S566" t="str">
            <v>BANCO ESTADO DE CHILE</v>
          </cell>
          <cell r="T566" t="str">
            <v>CHEQUERA ELECTRONICA/ CUENTA VISTA</v>
          </cell>
          <cell r="U566">
            <v>0</v>
          </cell>
          <cell r="V566" t="str">
            <v>Juan jose Rami­rez Nordheimer</v>
          </cell>
          <cell r="W566" t="str">
            <v>7.715.567-8</v>
          </cell>
          <cell r="X566" t="str">
            <v>Avenida Jorge Barrera 62</v>
          </cell>
          <cell r="Y566">
            <v>5657240016</v>
          </cell>
          <cell r="Z566">
            <v>56994319406</v>
          </cell>
          <cell r="AA566" t="str">
            <v>jjramirez@epi.cl</v>
          </cell>
          <cell r="AB566">
            <v>0</v>
          </cell>
          <cell r="AC566" t="str">
            <v>Ver Archivo</v>
          </cell>
          <cell r="AD566" t="str">
            <v>Ver Archivo</v>
          </cell>
          <cell r="AE566" t="str">
            <v>Ver Archivo</v>
          </cell>
          <cell r="AF566" t="str">
            <v>Ver Archivo</v>
          </cell>
          <cell r="AG566" t="str">
            <v>Ver Archivo</v>
          </cell>
        </row>
        <row r="567">
          <cell r="B567" t="str">
            <v>65.064.888-9</v>
          </cell>
          <cell r="C567" t="str">
            <v>Validada</v>
          </cell>
          <cell r="D567">
            <v>42849.425543981481</v>
          </cell>
          <cell r="E567">
            <v>0</v>
          </cell>
          <cell r="F567" t="str">
            <v>CLUB DEPORTIVO FUTSAL IQUIQUE</v>
          </cell>
          <cell r="G567" t="str">
            <v>Tamarugal 3951</v>
          </cell>
          <cell r="H567" t="str">
            <v>Iquique</v>
          </cell>
          <cell r="I567" t="str">
            <v>Iquique</v>
          </cell>
          <cell r="J567">
            <v>968407588</v>
          </cell>
          <cell r="K567">
            <v>968407588</v>
          </cell>
          <cell r="L567" t="str">
            <v>CDFUTSALIQQ@GMAIL.COM</v>
          </cell>
          <cell r="M567">
            <v>42421</v>
          </cell>
          <cell r="N567">
            <v>44248</v>
          </cell>
          <cell r="O567">
            <v>41283</v>
          </cell>
          <cell r="P567">
            <v>0</v>
          </cell>
          <cell r="Q567">
            <v>1366248311</v>
          </cell>
          <cell r="R567" t="str">
            <v>JACQUELINE GUERRERO DIAZ</v>
          </cell>
          <cell r="S567" t="str">
            <v>BANCO DE CHILE</v>
          </cell>
          <cell r="T567" t="str">
            <v>CUENTA DE AHORROS</v>
          </cell>
          <cell r="U567">
            <v>0</v>
          </cell>
          <cell r="V567" t="str">
            <v>JACQUELINE GUERRERO DIAZ</v>
          </cell>
          <cell r="W567" t="str">
            <v>10.066.506-9</v>
          </cell>
          <cell r="X567" t="str">
            <v>ISLA DE PASCUA 3586</v>
          </cell>
          <cell r="Y567">
            <v>0</v>
          </cell>
          <cell r="Z567">
            <v>985448997</v>
          </cell>
          <cell r="AA567" t="str">
            <v>jacque.guerrero@gmail.com</v>
          </cell>
          <cell r="AB567">
            <v>0</v>
          </cell>
          <cell r="AC567" t="str">
            <v>Ver Archivo</v>
          </cell>
          <cell r="AD567" t="str">
            <v>Ver Archivo</v>
          </cell>
          <cell r="AE567" t="str">
            <v>Ver Archivo</v>
          </cell>
          <cell r="AF567" t="str">
            <v>Ver Archivo</v>
          </cell>
          <cell r="AG567" t="str">
            <v>Ver Archivo</v>
          </cell>
        </row>
        <row r="568">
          <cell r="B568" t="str">
            <v>65020705-k</v>
          </cell>
          <cell r="C568" t="str">
            <v>Validada</v>
          </cell>
          <cell r="D568">
            <v>42838.406423611108</v>
          </cell>
          <cell r="E568">
            <v>0</v>
          </cell>
          <cell r="F568" t="str">
            <v>Centro Cultural y Social Voluntarios Amigos de la Defensa Civil de Iquique</v>
          </cell>
          <cell r="G568" t="str">
            <v>Los Naranjos 2269</v>
          </cell>
          <cell r="H568" t="str">
            <v>Iquique</v>
          </cell>
          <cell r="I568" t="str">
            <v>Iquique</v>
          </cell>
          <cell r="J568">
            <v>0</v>
          </cell>
          <cell r="K568">
            <v>56992135151</v>
          </cell>
          <cell r="L568" t="str">
            <v>vol.amigos.defensacivil.iquique@gmail.com</v>
          </cell>
          <cell r="M568">
            <v>41765</v>
          </cell>
          <cell r="N568">
            <v>42861</v>
          </cell>
          <cell r="O568">
            <v>39955</v>
          </cell>
          <cell r="P568">
            <v>0</v>
          </cell>
          <cell r="Q568" t="str">
            <v>03-7-131034-3</v>
          </cell>
          <cell r="R568" t="str">
            <v>Centro Cultural y Social Voluntarios Amigos de la Defensa Civil de Iquique</v>
          </cell>
          <cell r="S568" t="str">
            <v>BANCO ESTADO DE CHILE</v>
          </cell>
          <cell r="T568" t="str">
            <v>CHEQUERA ELECTRONICA/ CUENTA VISTA</v>
          </cell>
          <cell r="U568">
            <v>0</v>
          </cell>
          <cell r="V568" t="str">
            <v>Osvaldo Javier Chang Cavada</v>
          </cell>
          <cell r="W568" t="str">
            <v>10.720.940-9</v>
          </cell>
          <cell r="X568" t="str">
            <v>Colo Colo 2232</v>
          </cell>
          <cell r="Y568">
            <v>0</v>
          </cell>
          <cell r="Z568">
            <v>56957550151</v>
          </cell>
          <cell r="AA568" t="str">
            <v>osvaldo_chang@yahoo.es</v>
          </cell>
          <cell r="AB568">
            <v>0</v>
          </cell>
          <cell r="AC568" t="str">
            <v>Ver Archivo</v>
          </cell>
          <cell r="AD568" t="str">
            <v>Ver Archivo</v>
          </cell>
          <cell r="AE568" t="str">
            <v>Ver Archivo</v>
          </cell>
          <cell r="AF568" t="str">
            <v>Ver Archivo</v>
          </cell>
          <cell r="AG568" t="str">
            <v>Ver Archivo</v>
          </cell>
        </row>
        <row r="569">
          <cell r="B569" t="str">
            <v>65.030.424-1</v>
          </cell>
          <cell r="C569" t="str">
            <v>Validada</v>
          </cell>
          <cell r="D569">
            <v>42849.427800925929</v>
          </cell>
          <cell r="E569">
            <v>0</v>
          </cell>
          <cell r="F569" t="str">
            <v>CLUB DEPORTIVO SOCIAL Y CULTURAL FENIX</v>
          </cell>
          <cell r="G569" t="str">
            <v>13 ORIENTE 2379</v>
          </cell>
          <cell r="H569" t="str">
            <v>Iquique</v>
          </cell>
          <cell r="I569" t="str">
            <v>Iquique</v>
          </cell>
          <cell r="J569">
            <v>0</v>
          </cell>
          <cell r="K569">
            <v>978605647</v>
          </cell>
          <cell r="L569" t="str">
            <v>clubfenixbasquet@gmail.com</v>
          </cell>
          <cell r="M569">
            <v>42721</v>
          </cell>
          <cell r="N569">
            <v>44182</v>
          </cell>
          <cell r="O569">
            <v>40420</v>
          </cell>
          <cell r="P569">
            <v>0</v>
          </cell>
          <cell r="Q569">
            <v>1366092540</v>
          </cell>
          <cell r="R569" t="str">
            <v>CLUB DEPORTIVO SOCIAL Y CULTURAL FENIX</v>
          </cell>
          <cell r="S569" t="str">
            <v>BANCO ESTADO DE CHILE</v>
          </cell>
          <cell r="T569" t="str">
            <v>CUENTA DE AHORROS</v>
          </cell>
          <cell r="U569">
            <v>0</v>
          </cell>
          <cell r="V569" t="str">
            <v>CARLOS CARDEMIL POFFAL</v>
          </cell>
          <cell r="W569" t="str">
            <v>12.805.478-2</v>
          </cell>
          <cell r="X569" t="str">
            <v>JOSE FRANCISCO VERGARA 3355</v>
          </cell>
          <cell r="Y569">
            <v>0</v>
          </cell>
          <cell r="Z569">
            <v>995441612</v>
          </cell>
          <cell r="AA569" t="str">
            <v>cardemilp@hotmail.com</v>
          </cell>
          <cell r="AB569">
            <v>0</v>
          </cell>
          <cell r="AC569" t="str">
            <v>Ver Archivo</v>
          </cell>
          <cell r="AD569" t="str">
            <v>Ver Archivo</v>
          </cell>
          <cell r="AE569" t="str">
            <v>Ver Archivo</v>
          </cell>
          <cell r="AF569" t="str">
            <v>Ver Archivo</v>
          </cell>
          <cell r="AG569" t="str">
            <v>Ver Archivo</v>
          </cell>
        </row>
        <row r="570">
          <cell r="B570" t="str">
            <v>65.079.808-2</v>
          </cell>
          <cell r="C570" t="str">
            <v>Validada</v>
          </cell>
          <cell r="D570">
            <v>42836.491319444445</v>
          </cell>
          <cell r="E570">
            <v>0</v>
          </cell>
          <cell r="F570" t="str">
            <v>primera diablada san pedro de caramucho</v>
          </cell>
          <cell r="G570" t="str">
            <v>SAN PEDRO 32</v>
          </cell>
          <cell r="H570" t="str">
            <v>Iquique</v>
          </cell>
          <cell r="I570">
            <v>0</v>
          </cell>
          <cell r="J570">
            <v>0</v>
          </cell>
          <cell r="K570">
            <v>954642257</v>
          </cell>
          <cell r="L570" t="str">
            <v>diabladacaramucho@gmail.com</v>
          </cell>
          <cell r="M570">
            <v>41720</v>
          </cell>
          <cell r="N570">
            <v>41722</v>
          </cell>
          <cell r="O570">
            <v>41622</v>
          </cell>
          <cell r="P570">
            <v>0</v>
          </cell>
          <cell r="Q570" t="str">
            <v>013-7-129182-9</v>
          </cell>
          <cell r="R570" t="str">
            <v>PRIMERA DIABLADA SAN PEDRO DE CARAMUCHO</v>
          </cell>
          <cell r="S570" t="str">
            <v>BANCO ESTADO DE CHILE</v>
          </cell>
          <cell r="T570" t="str">
            <v>CHEQUERA ELECTRONICA/ CUENTA VISTA</v>
          </cell>
          <cell r="U570">
            <v>0</v>
          </cell>
          <cell r="V570" t="str">
            <v>JUAN SEGUNDO PIEROLA VALLE</v>
          </cell>
          <cell r="W570" t="str">
            <v>6.233.036-8</v>
          </cell>
          <cell r="X570" t="str">
            <v>SAN PEDRO 32</v>
          </cell>
          <cell r="Y570" t="str">
            <v>OO</v>
          </cell>
          <cell r="Z570">
            <v>954642257</v>
          </cell>
          <cell r="AA570" t="str">
            <v>diabladacaramucho@gmail.com</v>
          </cell>
          <cell r="AB570">
            <v>0</v>
          </cell>
          <cell r="AC570" t="str">
            <v>Ver Archivo</v>
          </cell>
          <cell r="AD570" t="str">
            <v>Ver Archivo</v>
          </cell>
          <cell r="AE570" t="str">
            <v>Ver Archivo</v>
          </cell>
          <cell r="AF570" t="str">
            <v>Ver Archivo</v>
          </cell>
          <cell r="AG570" t="str">
            <v>Ver Archivo</v>
          </cell>
        </row>
        <row r="571">
          <cell r="B571" t="str">
            <v>65.108.118-1</v>
          </cell>
          <cell r="C571" t="str">
            <v>Grabado</v>
          </cell>
          <cell r="D571">
            <v>42828.726331018515</v>
          </cell>
          <cell r="E571">
            <v>0</v>
          </cell>
          <cell r="F571" t="str">
            <v>centro social y cultural cargadores de la primera diablada de san lorenzo</v>
          </cell>
          <cell r="G571" t="str">
            <v>pasaje iquique No.1822</v>
          </cell>
          <cell r="H571" t="str">
            <v>Iquique</v>
          </cell>
          <cell r="I571" t="str">
            <v>Iquique</v>
          </cell>
          <cell r="J571">
            <v>979398206</v>
          </cell>
          <cell r="K571">
            <v>979398206</v>
          </cell>
          <cell r="L571" t="str">
            <v>centrocargadoressanlorenzo@gmail.com</v>
          </cell>
          <cell r="M571">
            <v>42372</v>
          </cell>
          <cell r="N571">
            <v>43468</v>
          </cell>
          <cell r="O571">
            <v>42143</v>
          </cell>
          <cell r="P571">
            <v>0</v>
          </cell>
          <cell r="Q571">
            <v>0</v>
          </cell>
          <cell r="R571" t="str">
            <v>centro social y cultural cargadores de la primera diablada de san lorenzo</v>
          </cell>
          <cell r="S571" t="str">
            <v>BANCO ESTADO DE CHILE</v>
          </cell>
          <cell r="T571" t="str">
            <v>CHEQUERA ELECTRONICA/ CUENTA VISTA</v>
          </cell>
          <cell r="U571">
            <v>0</v>
          </cell>
          <cell r="V571" t="str">
            <v>juan antonio alvarez muñoz</v>
          </cell>
          <cell r="W571" t="str">
            <v>7.539.203-6</v>
          </cell>
          <cell r="X571" t="str">
            <v>las quintas tres departamento 31</v>
          </cell>
          <cell r="Y571">
            <v>0</v>
          </cell>
          <cell r="Z571">
            <v>979398206</v>
          </cell>
          <cell r="AA571" t="str">
            <v>centrocargadoressanlorenzo@gmail.com</v>
          </cell>
          <cell r="AB571">
            <v>0</v>
          </cell>
          <cell r="AC571" t="str">
            <v>Ver Archivo</v>
          </cell>
          <cell r="AD571" t="str">
            <v>Ver Archivo</v>
          </cell>
          <cell r="AE571" t="str">
            <v>Ver Archivo</v>
          </cell>
          <cell r="AF571" t="str">
            <v>Ver Archivo</v>
          </cell>
          <cell r="AG571" t="str">
            <v>Ver Archivo</v>
          </cell>
        </row>
        <row r="572">
          <cell r="B572" t="str">
            <v>65.097.143-4</v>
          </cell>
          <cell r="C572" t="str">
            <v>Grabado</v>
          </cell>
          <cell r="D572" t="str">
            <v>0000-00-00 00:00:00</v>
          </cell>
          <cell r="E572">
            <v>0</v>
          </cell>
          <cell r="F572" t="str">
            <v>junta de vecinos n°30 reina del tamarugal</v>
          </cell>
          <cell r="G572" t="str">
            <v>AV. las carmelitas 19 fundo santa emilia norte la tirana</v>
          </cell>
          <cell r="H572" t="str">
            <v>Tamarugal</v>
          </cell>
          <cell r="I572" t="str">
            <v>Pozo Almonte</v>
          </cell>
          <cell r="J572">
            <v>5695085688</v>
          </cell>
          <cell r="K572">
            <v>91641463</v>
          </cell>
          <cell r="L572" t="str">
            <v>juntadevecinoreinadeltamarugal.gmail.com</v>
          </cell>
          <cell r="M572">
            <v>42262</v>
          </cell>
          <cell r="N572">
            <v>43358</v>
          </cell>
          <cell r="O572">
            <v>41950</v>
          </cell>
          <cell r="P572">
            <v>0</v>
          </cell>
          <cell r="Q572">
            <v>0</v>
          </cell>
          <cell r="R572">
            <v>0</v>
          </cell>
          <cell r="S572">
            <v>0</v>
          </cell>
          <cell r="T572">
            <v>0</v>
          </cell>
          <cell r="U572">
            <v>0</v>
          </cell>
          <cell r="V572" t="str">
            <v>Paola Ximena Romero Casanga</v>
          </cell>
          <cell r="W572" t="str">
            <v>11.820.404-2</v>
          </cell>
          <cell r="X572">
            <v>0</v>
          </cell>
          <cell r="Y572">
            <v>0</v>
          </cell>
          <cell r="Z572">
            <v>0</v>
          </cell>
          <cell r="AA572">
            <v>0</v>
          </cell>
          <cell r="AB572">
            <v>0</v>
          </cell>
          <cell r="AC572" t="str">
            <v>Ver Archivo</v>
          </cell>
          <cell r="AD572" t="str">
            <v>Ver Archivo</v>
          </cell>
          <cell r="AE572" t="str">
            <v>Ver Archivo</v>
          </cell>
          <cell r="AF572" t="str">
            <v>Ver Archivo</v>
          </cell>
          <cell r="AG572" t="str">
            <v>Ver Archivo</v>
          </cell>
        </row>
        <row r="573">
          <cell r="B573" t="str">
            <v>65.101.943-5</v>
          </cell>
          <cell r="C573" t="str">
            <v>Validada</v>
          </cell>
          <cell r="D573">
            <v>42843.373680555553</v>
          </cell>
          <cell r="E573">
            <v>0</v>
          </cell>
          <cell r="F573" t="str">
            <v>junta vecinal n°13 pampa parajalla de parajalla</v>
          </cell>
          <cell r="G573" t="str">
            <v>parajalla s/n</v>
          </cell>
          <cell r="H573" t="str">
            <v>Tamarugal</v>
          </cell>
          <cell r="I573" t="str">
            <v>Colchane</v>
          </cell>
          <cell r="J573">
            <v>53361343</v>
          </cell>
          <cell r="K573">
            <v>53361343</v>
          </cell>
          <cell r="L573" t="str">
            <v>juntavecinalpampaparajalla@gmail.com</v>
          </cell>
          <cell r="M573">
            <v>42088</v>
          </cell>
          <cell r="N573">
            <v>43184</v>
          </cell>
          <cell r="O573">
            <v>42133</v>
          </cell>
          <cell r="P573">
            <v>0</v>
          </cell>
          <cell r="Q573">
            <v>1371218544</v>
          </cell>
          <cell r="R573" t="str">
            <v>junta vecinal n 13 pampa parajalla de parajalla</v>
          </cell>
          <cell r="S573" t="str">
            <v>BANCO ESTADO DE CHILE</v>
          </cell>
          <cell r="T573" t="str">
            <v>CHEQUERA ELECTRONICA/ CUENTA VISTA</v>
          </cell>
          <cell r="U573">
            <v>0</v>
          </cell>
          <cell r="V573" t="str">
            <v>fructuoso jacinto mamani choque</v>
          </cell>
          <cell r="W573" t="str">
            <v>6.535.264-8</v>
          </cell>
          <cell r="X573" t="str">
            <v>parajalla s/n</v>
          </cell>
          <cell r="Y573">
            <v>53361343</v>
          </cell>
          <cell r="Z573">
            <v>53361343</v>
          </cell>
          <cell r="AA573" t="str">
            <v>juntavecinalpamapaparajalla@gmail.com</v>
          </cell>
          <cell r="AB573">
            <v>0</v>
          </cell>
          <cell r="AC573" t="str">
            <v>Ver Archivo</v>
          </cell>
          <cell r="AD573" t="str">
            <v>Ver Archivo</v>
          </cell>
          <cell r="AE573" t="str">
            <v>Ver Archivo</v>
          </cell>
          <cell r="AF573" t="str">
            <v>Ver Archivo</v>
          </cell>
          <cell r="AG573" t="str">
            <v>Ver Archivo</v>
          </cell>
        </row>
        <row r="574">
          <cell r="B574" t="str">
            <v>65.047.667-0</v>
          </cell>
          <cell r="C574" t="str">
            <v>Validada</v>
          </cell>
          <cell r="D574">
            <v>42829.72824074074</v>
          </cell>
          <cell r="E574">
            <v>0</v>
          </cell>
          <cell r="F574" t="str">
            <v>COLECTIVIDADES EXTRANJERAS EN IQUIQUE</v>
          </cell>
          <cell r="G574" t="str">
            <v>MANUEL BULNES 2174</v>
          </cell>
          <cell r="H574" t="str">
            <v>Iquique</v>
          </cell>
          <cell r="I574" t="str">
            <v>Iquique</v>
          </cell>
          <cell r="J574">
            <v>572422823</v>
          </cell>
          <cell r="K574">
            <v>967556603</v>
          </cell>
          <cell r="L574" t="str">
            <v>importadoracoca@hotmail.cl</v>
          </cell>
          <cell r="M574">
            <v>42584</v>
          </cell>
          <cell r="N574">
            <v>43679</v>
          </cell>
          <cell r="O574">
            <v>38020</v>
          </cell>
          <cell r="P574">
            <v>0</v>
          </cell>
          <cell r="Q574">
            <v>136207178</v>
          </cell>
          <cell r="R574" t="str">
            <v>COLECTIVIDADES EXTRANJERAS EN IQUIQUE</v>
          </cell>
          <cell r="S574" t="str">
            <v>BANCO ESTADO DE CHILE</v>
          </cell>
          <cell r="T574" t="str">
            <v>CUENTA DE AHORROS</v>
          </cell>
          <cell r="U574">
            <v>0</v>
          </cell>
          <cell r="V574" t="str">
            <v>ANGEL WILLIAMS COCA HUANCA</v>
          </cell>
          <cell r="W574" t="str">
            <v>21.1631.48-1</v>
          </cell>
          <cell r="X574" t="str">
            <v>MANUEL BULNES 2174</v>
          </cell>
          <cell r="Y574">
            <v>572422823</v>
          </cell>
          <cell r="Z574">
            <v>967556603</v>
          </cell>
          <cell r="AA574" t="str">
            <v>importadoracoca@hotmail.cl</v>
          </cell>
          <cell r="AB574">
            <v>0</v>
          </cell>
          <cell r="AC574" t="str">
            <v>Ver Archivo</v>
          </cell>
          <cell r="AD574" t="str">
            <v>Ver Archivo</v>
          </cell>
          <cell r="AE574" t="str">
            <v>Ver Archivo</v>
          </cell>
          <cell r="AF574" t="str">
            <v>Ver Archivo</v>
          </cell>
          <cell r="AG574" t="str">
            <v>Ver Archivo</v>
          </cell>
        </row>
        <row r="575">
          <cell r="B575" t="str">
            <v>65.109.247-7</v>
          </cell>
          <cell r="C575" t="str">
            <v>Grabado</v>
          </cell>
          <cell r="D575">
            <v>42829.721817129626</v>
          </cell>
          <cell r="E575">
            <v>0</v>
          </cell>
          <cell r="F575" t="str">
            <v>centro cultural consejo Pastoral San José Pozo Almonte</v>
          </cell>
          <cell r="G575" t="str">
            <v>Balmaceda 240</v>
          </cell>
          <cell r="H575" t="str">
            <v>Tamarugal</v>
          </cell>
          <cell r="I575" t="str">
            <v>Pozo Almonte</v>
          </cell>
          <cell r="J575">
            <v>0</v>
          </cell>
          <cell r="K575">
            <v>92432240</v>
          </cell>
          <cell r="L575" t="str">
            <v>ceuch@hotmail.com</v>
          </cell>
          <cell r="M575" t="str">
            <v>0000-00-00</v>
          </cell>
          <cell r="N575" t="str">
            <v>0000-00-00</v>
          </cell>
          <cell r="O575" t="str">
            <v>0000-00-00</v>
          </cell>
          <cell r="P575">
            <v>0</v>
          </cell>
          <cell r="Q575">
            <v>0</v>
          </cell>
          <cell r="R575">
            <v>0</v>
          </cell>
          <cell r="S575">
            <v>0</v>
          </cell>
          <cell r="T575">
            <v>0</v>
          </cell>
          <cell r="U575">
            <v>0</v>
          </cell>
          <cell r="V575" t="str">
            <v>gladys del transito espinosa cortes</v>
          </cell>
          <cell r="W575" t="str">
            <v>11.442.502-8</v>
          </cell>
          <cell r="X575" t="str">
            <v>Balmaceda 240</v>
          </cell>
          <cell r="Y575">
            <v>0</v>
          </cell>
          <cell r="Z575">
            <v>92432240</v>
          </cell>
          <cell r="AA575" t="str">
            <v>ceuch@hotmail.com</v>
          </cell>
          <cell r="AB575">
            <v>0</v>
          </cell>
          <cell r="AC575">
            <v>0</v>
          </cell>
          <cell r="AD575" t="str">
            <v>Ver Archivo</v>
          </cell>
          <cell r="AE575">
            <v>0</v>
          </cell>
          <cell r="AF575" t="str">
            <v>Ver Archivo</v>
          </cell>
          <cell r="AG575" t="str">
            <v>Ver Archivo</v>
          </cell>
        </row>
        <row r="576">
          <cell r="B576" t="str">
            <v>65.088.919-3</v>
          </cell>
          <cell r="C576" t="str">
            <v>Grabado</v>
          </cell>
          <cell r="D576">
            <v>42830.993252314816</v>
          </cell>
          <cell r="E576">
            <v>0</v>
          </cell>
          <cell r="F576" t="str">
            <v>Tuna Mayor San Antonio de Padua</v>
          </cell>
          <cell r="G576" t="str">
            <v>Rancagua 3098</v>
          </cell>
          <cell r="H576" t="str">
            <v>Iquique</v>
          </cell>
          <cell r="I576" t="str">
            <v>Iquique</v>
          </cell>
          <cell r="J576">
            <v>983992614</v>
          </cell>
          <cell r="K576">
            <v>983992614</v>
          </cell>
          <cell r="L576" t="str">
            <v>tunamayorsantonio@gmail.com</v>
          </cell>
          <cell r="M576">
            <v>41906</v>
          </cell>
          <cell r="N576">
            <v>43002</v>
          </cell>
          <cell r="O576">
            <v>41893</v>
          </cell>
          <cell r="P576">
            <v>0</v>
          </cell>
          <cell r="Q576">
            <v>0</v>
          </cell>
          <cell r="R576">
            <v>0</v>
          </cell>
          <cell r="S576">
            <v>0</v>
          </cell>
          <cell r="T576">
            <v>0</v>
          </cell>
          <cell r="U576">
            <v>0</v>
          </cell>
          <cell r="V576" t="str">
            <v>Eduardo Javier Oyarzo Castillo</v>
          </cell>
          <cell r="W576" t="str">
            <v>13.211.018-2</v>
          </cell>
          <cell r="X576" t="str">
            <v>Rancagua 3098</v>
          </cell>
          <cell r="Y576">
            <v>83992614</v>
          </cell>
          <cell r="Z576">
            <v>83992614</v>
          </cell>
          <cell r="AA576" t="str">
            <v>eduardoyarzocastillo@gmail.com</v>
          </cell>
          <cell r="AB576">
            <v>0</v>
          </cell>
          <cell r="AC576" t="str">
            <v>Ver Archivo</v>
          </cell>
          <cell r="AD576" t="str">
            <v>Ver Archivo</v>
          </cell>
          <cell r="AE576" t="str">
            <v>Ver Archivo</v>
          </cell>
          <cell r="AF576" t="str">
            <v>Ver Archivo</v>
          </cell>
          <cell r="AG576" t="str">
            <v>Ver Archivo</v>
          </cell>
        </row>
        <row r="577">
          <cell r="B577" t="str">
            <v>75.354.000-8</v>
          </cell>
          <cell r="C577" t="str">
            <v>Grabado</v>
          </cell>
          <cell r="D577">
            <v>42849.435428240744</v>
          </cell>
          <cell r="E577">
            <v>0</v>
          </cell>
          <cell r="F577" t="str">
            <v>COMUNIDAD INDIGENA QUECHUA DE MAMIÑA</v>
          </cell>
          <cell r="G577" t="str">
            <v>AVENIDA SUCRE S/N MAMIÑA</v>
          </cell>
          <cell r="H577" t="str">
            <v>Tamarugal</v>
          </cell>
          <cell r="I577" t="str">
            <v>Pozo Almonte</v>
          </cell>
          <cell r="J577">
            <v>2324873</v>
          </cell>
          <cell r="K577">
            <v>982874611</v>
          </cell>
          <cell r="L577" t="str">
            <v>ajcapetillo@gmail.com</v>
          </cell>
          <cell r="M577">
            <v>42437</v>
          </cell>
          <cell r="N577">
            <v>43167</v>
          </cell>
          <cell r="O577">
            <v>35981</v>
          </cell>
          <cell r="P577">
            <v>0</v>
          </cell>
          <cell r="Q577">
            <v>-1973124528</v>
          </cell>
          <cell r="R577" t="str">
            <v>COMUNIDAD INDIGENA QUECHUA DE MAMINA</v>
          </cell>
          <cell r="S577" t="str">
            <v>BANCO SCOTIABANK</v>
          </cell>
          <cell r="T577" t="str">
            <v>CUENTA CORRIENTE</v>
          </cell>
          <cell r="U577">
            <v>0</v>
          </cell>
          <cell r="V577" t="str">
            <v>GUDELIA CAUTIN CAQUEO</v>
          </cell>
          <cell r="W577" t="str">
            <v>10.043.108-4</v>
          </cell>
          <cell r="X577" t="str">
            <v>AVENIDA SUCRE S/N MAMIÑA</v>
          </cell>
          <cell r="Y577">
            <v>2324873</v>
          </cell>
          <cell r="Z577">
            <v>977170570</v>
          </cell>
          <cell r="AA577" t="str">
            <v>ajcapetillo@gmail.com</v>
          </cell>
          <cell r="AB577">
            <v>0</v>
          </cell>
          <cell r="AC577" t="str">
            <v>Ver Archivo</v>
          </cell>
          <cell r="AD577" t="str">
            <v>Ver Archivo</v>
          </cell>
          <cell r="AE577" t="str">
            <v>Ver Archivo</v>
          </cell>
          <cell r="AF577" t="str">
            <v>Ver Archivo</v>
          </cell>
          <cell r="AG577" t="str">
            <v>Ver Archivo</v>
          </cell>
        </row>
        <row r="578">
          <cell r="B578" t="str">
            <v>73.681.600-8</v>
          </cell>
          <cell r="C578" t="str">
            <v>Validada</v>
          </cell>
          <cell r="D578">
            <v>42832.538460648146</v>
          </cell>
          <cell r="E578">
            <v>0</v>
          </cell>
          <cell r="F578" t="str">
            <v>junta de vecinos villa cavancha oriente</v>
          </cell>
          <cell r="G578" t="str">
            <v>pasaje los sambos 2904</v>
          </cell>
          <cell r="H578" t="str">
            <v>Iquique</v>
          </cell>
          <cell r="I578" t="str">
            <v>Iquique</v>
          </cell>
          <cell r="J578">
            <v>572453150</v>
          </cell>
          <cell r="K578">
            <v>962368312</v>
          </cell>
          <cell r="L578" t="str">
            <v>brisamarinajofre@gmail.com</v>
          </cell>
          <cell r="M578">
            <v>41910</v>
          </cell>
          <cell r="N578">
            <v>43006</v>
          </cell>
          <cell r="O578" t="str">
            <v>0000-00-00</v>
          </cell>
          <cell r="P578">
            <v>0</v>
          </cell>
          <cell r="Q578">
            <v>1365332556</v>
          </cell>
          <cell r="R578" t="str">
            <v>junta de vecinos villa cavancha oriente</v>
          </cell>
          <cell r="S578" t="str">
            <v>BANCO ESTADO DE CHILE</v>
          </cell>
          <cell r="T578" t="str">
            <v>CUENTA DE AHORROS</v>
          </cell>
          <cell r="U578">
            <v>0</v>
          </cell>
          <cell r="V578" t="str">
            <v>marisol jofre jara</v>
          </cell>
          <cell r="W578" t="str">
            <v>9.002.540-6</v>
          </cell>
          <cell r="X578" t="str">
            <v>pasaje los sambos 2904</v>
          </cell>
          <cell r="Y578">
            <v>572453150</v>
          </cell>
          <cell r="Z578">
            <v>962368312</v>
          </cell>
          <cell r="AA578" t="str">
            <v>brisamarinajofre@gmail.com</v>
          </cell>
          <cell r="AB578">
            <v>0</v>
          </cell>
          <cell r="AC578" t="str">
            <v>Ver Archivo</v>
          </cell>
          <cell r="AD578" t="str">
            <v>Ver Archivo</v>
          </cell>
          <cell r="AE578" t="str">
            <v>Ver Archivo</v>
          </cell>
          <cell r="AF578" t="str">
            <v>Ver Archivo</v>
          </cell>
          <cell r="AG578" t="str">
            <v>Ver Archivo</v>
          </cell>
        </row>
        <row r="579">
          <cell r="B579" t="str">
            <v>76.691.451-9</v>
          </cell>
          <cell r="C579" t="str">
            <v>Grabado</v>
          </cell>
          <cell r="D579">
            <v>42830.955949074072</v>
          </cell>
          <cell r="E579">
            <v>0</v>
          </cell>
          <cell r="F579" t="str">
            <v>Trialis Studios</v>
          </cell>
          <cell r="G579" t="str">
            <v>via local uno 3831 dpto. 11</v>
          </cell>
          <cell r="H579" t="str">
            <v>Iquique</v>
          </cell>
          <cell r="I579" t="str">
            <v>Iquique</v>
          </cell>
          <cell r="J579">
            <v>5697432452</v>
          </cell>
          <cell r="K579">
            <v>56974324523</v>
          </cell>
          <cell r="L579" t="str">
            <v>contact@trialisstudios.com</v>
          </cell>
          <cell r="M579">
            <v>42742</v>
          </cell>
          <cell r="N579">
            <v>44568</v>
          </cell>
          <cell r="O579">
            <v>42742</v>
          </cell>
          <cell r="P579">
            <v>0</v>
          </cell>
          <cell r="Q579">
            <v>70622671</v>
          </cell>
          <cell r="R579" t="str">
            <v>Alejo Andrés Gómez Durán</v>
          </cell>
          <cell r="S579" t="str">
            <v>BANCO DE CREDITO E INVERSIONES</v>
          </cell>
          <cell r="T579" t="str">
            <v>CUENTA CORRIENTE</v>
          </cell>
          <cell r="U579">
            <v>0</v>
          </cell>
          <cell r="V579" t="str">
            <v>Alejo Andrés Gómez Durán</v>
          </cell>
          <cell r="W579" t="str">
            <v>16.592.813-k</v>
          </cell>
          <cell r="X579" t="str">
            <v>Via local uno #3831 depto. 11</v>
          </cell>
          <cell r="Y579">
            <v>5697432452</v>
          </cell>
          <cell r="Z579">
            <v>5697432452</v>
          </cell>
          <cell r="AA579" t="str">
            <v>alejoandresgomezduran@gmail.com</v>
          </cell>
          <cell r="AB579">
            <v>0</v>
          </cell>
          <cell r="AC579">
            <v>0</v>
          </cell>
          <cell r="AD579">
            <v>0</v>
          </cell>
          <cell r="AE579">
            <v>0</v>
          </cell>
          <cell r="AF579" t="str">
            <v>Ver Archivo</v>
          </cell>
          <cell r="AG579" t="str">
            <v>Ver Archivo</v>
          </cell>
        </row>
        <row r="580">
          <cell r="B580" t="str">
            <v>65.002.644-6</v>
          </cell>
          <cell r="C580" t="str">
            <v>Validada</v>
          </cell>
          <cell r="D580">
            <v>42831.5390162037</v>
          </cell>
          <cell r="E580">
            <v>0</v>
          </cell>
          <cell r="F580" t="str">
            <v>Comite de vivienda agrupación de ex prisioneros políticos Salvador Allende</v>
          </cell>
          <cell r="G580" t="str">
            <v>Pje. P. Silva pizarro 1997</v>
          </cell>
          <cell r="H580" t="str">
            <v>Iquique</v>
          </cell>
          <cell r="I580" t="str">
            <v>Iquique</v>
          </cell>
          <cell r="J580">
            <v>57224593</v>
          </cell>
          <cell r="K580">
            <v>976607764</v>
          </cell>
          <cell r="L580" t="str">
            <v>comivisadeexpp@gmail.com</v>
          </cell>
          <cell r="M580">
            <v>42337</v>
          </cell>
          <cell r="N580">
            <v>43433</v>
          </cell>
          <cell r="O580">
            <v>39685</v>
          </cell>
          <cell r="P580">
            <v>0</v>
          </cell>
          <cell r="Q580">
            <v>1366004650</v>
          </cell>
          <cell r="R580" t="str">
            <v>Comite de vivienda agrupación de ex prisioneros políticos Salvador Allende</v>
          </cell>
          <cell r="S580" t="str">
            <v>BANCO ESTADO DE CHILE</v>
          </cell>
          <cell r="T580" t="str">
            <v>CUENTA DE AHORROS</v>
          </cell>
          <cell r="U580">
            <v>0</v>
          </cell>
          <cell r="V580" t="str">
            <v>Osvaldo Alfredo Vivar Madariaga</v>
          </cell>
          <cell r="W580" t="str">
            <v>6.685.282-2</v>
          </cell>
          <cell r="X580" t="str">
            <v>Pje. Gabriela Mistral 1580</v>
          </cell>
          <cell r="Y580">
            <v>57224593</v>
          </cell>
          <cell r="Z580">
            <v>976607764</v>
          </cell>
          <cell r="AA580" t="str">
            <v>comivisadeexpp@gmail.com</v>
          </cell>
          <cell r="AB580">
            <v>0</v>
          </cell>
          <cell r="AC580" t="str">
            <v>Ver Archivo</v>
          </cell>
          <cell r="AD580" t="str">
            <v>Ver Archivo</v>
          </cell>
          <cell r="AE580" t="str">
            <v>Ver Archivo</v>
          </cell>
          <cell r="AF580" t="str">
            <v>Ver Archivo</v>
          </cell>
          <cell r="AG580" t="str">
            <v>Ver Archivo</v>
          </cell>
        </row>
        <row r="581">
          <cell r="B581" t="str">
            <v>65.103.627-5</v>
          </cell>
          <cell r="C581" t="str">
            <v>Grabado</v>
          </cell>
          <cell r="D581">
            <v>42831.634930555556</v>
          </cell>
          <cell r="E581">
            <v>0</v>
          </cell>
          <cell r="F581" t="str">
            <v>Club Deportivo Tarapacá mountainbike team</v>
          </cell>
          <cell r="G581" t="str">
            <v>Sargento Aldea 1934</v>
          </cell>
          <cell r="H581" t="str">
            <v>Iquique</v>
          </cell>
          <cell r="I581" t="str">
            <v>Iquique</v>
          </cell>
          <cell r="J581">
            <v>0</v>
          </cell>
          <cell r="K581">
            <v>977583035</v>
          </cell>
          <cell r="L581" t="str">
            <v>tmtiquique@gmail.com</v>
          </cell>
          <cell r="M581">
            <v>42350</v>
          </cell>
          <cell r="N581">
            <v>43811</v>
          </cell>
          <cell r="O581">
            <v>42093</v>
          </cell>
          <cell r="P581">
            <v>0</v>
          </cell>
          <cell r="Q581">
            <v>0</v>
          </cell>
          <cell r="R581">
            <v>0</v>
          </cell>
          <cell r="S581">
            <v>0</v>
          </cell>
          <cell r="T581">
            <v>0</v>
          </cell>
          <cell r="U581">
            <v>0</v>
          </cell>
          <cell r="V581" t="str">
            <v>Carlos Ovando Vega</v>
          </cell>
          <cell r="W581" t="str">
            <v>13.420.387-0</v>
          </cell>
          <cell r="X581" t="str">
            <v>Anibal Pinto 1125</v>
          </cell>
          <cell r="Y581">
            <v>0</v>
          </cell>
          <cell r="Z581">
            <v>977583035</v>
          </cell>
          <cell r="AA581" t="str">
            <v>covandovega@gmail.com</v>
          </cell>
          <cell r="AB581">
            <v>0</v>
          </cell>
          <cell r="AC581" t="str">
            <v>Ver Archivo</v>
          </cell>
          <cell r="AD581" t="str">
            <v>Ver Archivo</v>
          </cell>
          <cell r="AE581" t="str">
            <v>Ver Archivo</v>
          </cell>
          <cell r="AF581" t="str">
            <v>Ver Archivo</v>
          </cell>
          <cell r="AG581" t="str">
            <v>Ver Archivo</v>
          </cell>
        </row>
        <row r="582">
          <cell r="B582" t="str">
            <v>65.099.928-2</v>
          </cell>
          <cell r="C582" t="str">
            <v>Validada</v>
          </cell>
          <cell r="D582">
            <v>42853.681446759256</v>
          </cell>
          <cell r="E582">
            <v>0</v>
          </cell>
          <cell r="F582" t="str">
            <v>CLUB DEPORTIVO BLOQUE ANDINO</v>
          </cell>
          <cell r="G582" t="str">
            <v>Capitán Roberto Perez 2777 D. 404 T. Sur</v>
          </cell>
          <cell r="H582" t="str">
            <v>Iquique</v>
          </cell>
          <cell r="I582" t="str">
            <v>Iquique</v>
          </cell>
          <cell r="J582">
            <v>0</v>
          </cell>
          <cell r="K582">
            <v>982081170</v>
          </cell>
          <cell r="L582" t="str">
            <v>club.bloqueandino@gmail.com</v>
          </cell>
          <cell r="M582">
            <v>42045</v>
          </cell>
          <cell r="N582">
            <v>43645</v>
          </cell>
          <cell r="O582">
            <v>42045</v>
          </cell>
          <cell r="P582">
            <v>0</v>
          </cell>
          <cell r="Q582">
            <v>1371385289</v>
          </cell>
          <cell r="R582" t="str">
            <v>CLUB DEPORTIVO BLOQUE ANDINO</v>
          </cell>
          <cell r="S582" t="str">
            <v>BANCO ESTADO DE CHILE</v>
          </cell>
          <cell r="T582" t="str">
            <v>CUENTA DE AHORROS</v>
          </cell>
          <cell r="U582">
            <v>0</v>
          </cell>
          <cell r="V582" t="str">
            <v>David Isaac Vega Gajardo</v>
          </cell>
          <cell r="W582" t="str">
            <v>13.890.023-1</v>
          </cell>
          <cell r="X582" t="str">
            <v>Capitán Roberto Perez 2777 D.404 T. Sur</v>
          </cell>
          <cell r="Y582">
            <v>0</v>
          </cell>
          <cell r="Z582">
            <v>942607222</v>
          </cell>
          <cell r="AA582" t="str">
            <v>dvegagajardo@gmail.com</v>
          </cell>
          <cell r="AB582">
            <v>0</v>
          </cell>
          <cell r="AC582" t="str">
            <v>Ver Archivo</v>
          </cell>
          <cell r="AD582" t="str">
            <v>Ver Archivo</v>
          </cell>
          <cell r="AE582" t="str">
            <v>Ver Archivo</v>
          </cell>
          <cell r="AF582" t="str">
            <v>Ver Archivo</v>
          </cell>
          <cell r="AG582" t="str">
            <v>Ver Archivo</v>
          </cell>
        </row>
        <row r="583">
          <cell r="B583" t="str">
            <v>65.456.110-9</v>
          </cell>
          <cell r="C583" t="str">
            <v>Validada</v>
          </cell>
          <cell r="D583">
            <v>42837.677939814814</v>
          </cell>
          <cell r="E583">
            <v>0</v>
          </cell>
          <cell r="F583" t="str">
            <v>junta de vecinos villa magisterio N 34</v>
          </cell>
          <cell r="G583" t="str">
            <v>Pasaje Agua Santa 3296</v>
          </cell>
          <cell r="H583" t="str">
            <v>Iquique</v>
          </cell>
          <cell r="I583" t="str">
            <v>Iquique</v>
          </cell>
          <cell r="J583">
            <v>572449095</v>
          </cell>
          <cell r="K583">
            <v>968039424</v>
          </cell>
          <cell r="L583" t="str">
            <v>juntadevecinosvm@gmail.com</v>
          </cell>
          <cell r="M583">
            <v>42462</v>
          </cell>
          <cell r="N583">
            <v>43557</v>
          </cell>
          <cell r="O583">
            <v>32898</v>
          </cell>
          <cell r="P583">
            <v>0</v>
          </cell>
          <cell r="Q583">
            <v>1365683758</v>
          </cell>
          <cell r="R583" t="str">
            <v>junta de vecinos Villa Magisterio N° 34</v>
          </cell>
          <cell r="S583" t="str">
            <v>BANCO ESTADO DE CHILE</v>
          </cell>
          <cell r="T583" t="str">
            <v>CUENTA DE AHORROS</v>
          </cell>
          <cell r="U583">
            <v>0</v>
          </cell>
          <cell r="V583" t="str">
            <v>Juan Jose Dávila Varas</v>
          </cell>
          <cell r="W583" t="str">
            <v>5.659.360-8</v>
          </cell>
          <cell r="X583" t="str">
            <v>Pampa Germania N° 3243</v>
          </cell>
          <cell r="Y583">
            <v>572331504</v>
          </cell>
          <cell r="Z583">
            <v>968039424</v>
          </cell>
          <cell r="AA583" t="str">
            <v>jndavila1@gmail.com</v>
          </cell>
          <cell r="AB583">
            <v>0</v>
          </cell>
          <cell r="AC583" t="str">
            <v>Ver Archivo</v>
          </cell>
          <cell r="AD583" t="str">
            <v>Ver Archivo</v>
          </cell>
          <cell r="AE583" t="str">
            <v>Ver Archivo</v>
          </cell>
          <cell r="AF583" t="str">
            <v>Ver Archivo</v>
          </cell>
          <cell r="AG583" t="str">
            <v>Ver Archivo</v>
          </cell>
        </row>
        <row r="584">
          <cell r="B584" t="str">
            <v>65.096.361-k</v>
          </cell>
          <cell r="C584" t="str">
            <v>Validada</v>
          </cell>
          <cell r="D584">
            <v>42846.538553240738</v>
          </cell>
          <cell r="E584">
            <v>0</v>
          </cell>
          <cell r="F584" t="str">
            <v>Centro Cultural, Social y Deportivo La Vision del Reino</v>
          </cell>
          <cell r="G584" t="str">
            <v>AV Jerusalen 3851</v>
          </cell>
          <cell r="H584" t="str">
            <v>Iquique</v>
          </cell>
          <cell r="I584" t="str">
            <v>Alto Hospicio</v>
          </cell>
          <cell r="J584">
            <v>0</v>
          </cell>
          <cell r="K584">
            <v>978510749</v>
          </cell>
          <cell r="L584" t="str">
            <v>cclavisiondelreino@gmail.com</v>
          </cell>
          <cell r="M584">
            <v>41883</v>
          </cell>
          <cell r="N584">
            <v>43909</v>
          </cell>
          <cell r="O584">
            <v>41883</v>
          </cell>
          <cell r="P584">
            <v>0</v>
          </cell>
          <cell r="Q584">
            <v>1870576125</v>
          </cell>
          <cell r="R584" t="str">
            <v>Centro Cultural,Social y Deportivo La Vision del Reino</v>
          </cell>
          <cell r="S584" t="str">
            <v>BANCO ESTADO DE CHILE</v>
          </cell>
          <cell r="T584" t="str">
            <v>CHEQUERA ELECTRONICA/ CUENTA VISTA</v>
          </cell>
          <cell r="U584">
            <v>0</v>
          </cell>
          <cell r="V584" t="str">
            <v>Jair Jotam Ramos Rivera</v>
          </cell>
          <cell r="W584" t="str">
            <v>15.924.128-9</v>
          </cell>
          <cell r="X584" t="str">
            <v>AV jerusalen3851</v>
          </cell>
          <cell r="Y584">
            <v>0</v>
          </cell>
          <cell r="Z584">
            <v>978510749</v>
          </cell>
          <cell r="AA584" t="str">
            <v>hno.jair@gmail.com</v>
          </cell>
          <cell r="AB584">
            <v>0</v>
          </cell>
          <cell r="AC584" t="str">
            <v>Ver Archivo</v>
          </cell>
          <cell r="AD584" t="str">
            <v>Ver Archivo</v>
          </cell>
          <cell r="AE584" t="str">
            <v>Ver Archivo</v>
          </cell>
          <cell r="AF584" t="str">
            <v>Ver Archivo</v>
          </cell>
          <cell r="AG584" t="str">
            <v>Ver Archivo</v>
          </cell>
        </row>
        <row r="585">
          <cell r="B585" t="str">
            <v>65.112.025-K</v>
          </cell>
          <cell r="C585" t="str">
            <v>Grabado</v>
          </cell>
          <cell r="D585">
            <v>42834.748217592591</v>
          </cell>
          <cell r="E585">
            <v>0</v>
          </cell>
          <cell r="F585" t="str">
            <v>Club Deportivo de Jaiña</v>
          </cell>
          <cell r="G585" t="str">
            <v>Pueblo de jaiña</v>
          </cell>
          <cell r="H585" t="str">
            <v>Iquique</v>
          </cell>
          <cell r="I585" t="str">
            <v>Iquique</v>
          </cell>
          <cell r="J585">
            <v>0</v>
          </cell>
          <cell r="K585">
            <v>0</v>
          </cell>
          <cell r="L585" t="str">
            <v>clubdeportivojaina@gmail.com</v>
          </cell>
          <cell r="M585">
            <v>42084</v>
          </cell>
          <cell r="N585">
            <v>43180</v>
          </cell>
          <cell r="O585">
            <v>34674</v>
          </cell>
          <cell r="P585">
            <v>0</v>
          </cell>
          <cell r="Q585">
            <v>1270082129</v>
          </cell>
          <cell r="R585" t="str">
            <v>Leonel Jatamaya Bartolo</v>
          </cell>
          <cell r="S585" t="str">
            <v>BANCO ESTADO DE CHILE</v>
          </cell>
          <cell r="T585" t="str">
            <v>CHEQUERA ELECTRONICA/ CUENTA VISTA</v>
          </cell>
          <cell r="U585">
            <v>0</v>
          </cell>
          <cell r="V585" t="str">
            <v>Leonel Jatamaya Bartolo</v>
          </cell>
          <cell r="W585" t="str">
            <v>12.057.934-7</v>
          </cell>
          <cell r="X585" t="str">
            <v>Bernardino Guerra 2540</v>
          </cell>
          <cell r="Y585">
            <v>0</v>
          </cell>
          <cell r="Z585">
            <v>987505577</v>
          </cell>
          <cell r="AA585" t="str">
            <v>leomaxjatamaya@gmail.com</v>
          </cell>
          <cell r="AB585">
            <v>0</v>
          </cell>
          <cell r="AC585" t="str">
            <v>Ver Archivo</v>
          </cell>
          <cell r="AD585">
            <v>0</v>
          </cell>
          <cell r="AE585" t="str">
            <v>Ver Archivo</v>
          </cell>
          <cell r="AF585" t="str">
            <v>Ver Archivo</v>
          </cell>
          <cell r="AG585" t="str">
            <v>Ver Archivo</v>
          </cell>
        </row>
        <row r="586">
          <cell r="B586" t="str">
            <v>65.758.150-K</v>
          </cell>
          <cell r="C586" t="str">
            <v>Validada</v>
          </cell>
          <cell r="D586">
            <v>42835.537743055553</v>
          </cell>
          <cell r="E586">
            <v>0</v>
          </cell>
          <cell r="F586" t="str">
            <v>CLUB ADULTO MAYOR ATARDECERES DE PICA</v>
          </cell>
          <cell r="G586" t="str">
            <v>BALMACEDA 380</v>
          </cell>
          <cell r="H586" t="str">
            <v>Tamarugal</v>
          </cell>
          <cell r="I586" t="str">
            <v>Iquique</v>
          </cell>
          <cell r="J586">
            <v>0</v>
          </cell>
          <cell r="K586">
            <v>996124658</v>
          </cell>
          <cell r="L586" t="str">
            <v>memogarrido@gmail.com</v>
          </cell>
          <cell r="M586">
            <v>42438</v>
          </cell>
          <cell r="N586">
            <v>43533</v>
          </cell>
          <cell r="O586">
            <v>38950</v>
          </cell>
          <cell r="P586">
            <v>0</v>
          </cell>
          <cell r="Q586">
            <v>1366017522</v>
          </cell>
          <cell r="R586" t="str">
            <v>CLUB ADULTO MAYOR ATARDECERES DE PICA</v>
          </cell>
          <cell r="S586" t="str">
            <v>BANCO ESTADO DE CHILE</v>
          </cell>
          <cell r="T586" t="str">
            <v>CUENTA DE AHORROS</v>
          </cell>
          <cell r="U586">
            <v>0</v>
          </cell>
          <cell r="V586" t="str">
            <v>JOSE GUILLERMO GARRIDO GUAJARDO</v>
          </cell>
          <cell r="W586" t="str">
            <v>5.304.266-K</v>
          </cell>
          <cell r="X586" t="str">
            <v>RUY DIAZ 82 PICA</v>
          </cell>
          <cell r="Y586">
            <v>0</v>
          </cell>
          <cell r="Z586">
            <v>996124658</v>
          </cell>
          <cell r="AA586" t="str">
            <v>memogarrido@gmail.com</v>
          </cell>
          <cell r="AB586">
            <v>0</v>
          </cell>
          <cell r="AC586" t="str">
            <v>Ver Archivo</v>
          </cell>
          <cell r="AD586" t="str">
            <v>Ver Archivo</v>
          </cell>
          <cell r="AE586" t="str">
            <v>Ver Archivo</v>
          </cell>
          <cell r="AF586" t="str">
            <v>Ver Archivo</v>
          </cell>
          <cell r="AG586" t="str">
            <v>Ver Archivo</v>
          </cell>
        </row>
        <row r="587">
          <cell r="B587" t="str">
            <v>65.921.130-0</v>
          </cell>
          <cell r="C587" t="str">
            <v>Grabado</v>
          </cell>
          <cell r="D587">
            <v>42835.68818287037</v>
          </cell>
          <cell r="E587">
            <v>0</v>
          </cell>
          <cell r="F587" t="str">
            <v>junta vecinal n°8 de cotazaya</v>
          </cell>
          <cell r="G587">
            <v>0</v>
          </cell>
          <cell r="H587" t="str">
            <v>Tamarugal</v>
          </cell>
          <cell r="I587" t="str">
            <v>Colchane</v>
          </cell>
          <cell r="J587">
            <v>0</v>
          </cell>
          <cell r="K587">
            <v>0</v>
          </cell>
          <cell r="L587">
            <v>0</v>
          </cell>
          <cell r="M587" t="str">
            <v>0000-00-00</v>
          </cell>
          <cell r="N587">
            <v>43858</v>
          </cell>
          <cell r="O587">
            <v>36285</v>
          </cell>
          <cell r="P587">
            <v>0</v>
          </cell>
          <cell r="Q587">
            <v>0</v>
          </cell>
          <cell r="R587">
            <v>0</v>
          </cell>
          <cell r="S587">
            <v>0</v>
          </cell>
          <cell r="T587">
            <v>0</v>
          </cell>
          <cell r="U587">
            <v>0</v>
          </cell>
          <cell r="V587" t="str">
            <v>crescencio facundo challapa choque</v>
          </cell>
          <cell r="W587" t="str">
            <v>10.201.620-3</v>
          </cell>
          <cell r="X587" t="str">
            <v>cotasaya s/n</v>
          </cell>
          <cell r="Y587">
            <v>0</v>
          </cell>
          <cell r="Z587">
            <v>0</v>
          </cell>
          <cell r="AA587" t="str">
            <v>juntavecinos.cotasaya@hotmail.com</v>
          </cell>
          <cell r="AB587">
            <v>0</v>
          </cell>
          <cell r="AC587" t="str">
            <v>Ver Archivo</v>
          </cell>
          <cell r="AD587">
            <v>0</v>
          </cell>
          <cell r="AE587">
            <v>0</v>
          </cell>
          <cell r="AF587" t="str">
            <v>Ver Archivo</v>
          </cell>
          <cell r="AG587" t="str">
            <v>Ver Archivo</v>
          </cell>
        </row>
        <row r="588">
          <cell r="B588" t="str">
            <v>6.385.150-7</v>
          </cell>
          <cell r="C588" t="str">
            <v>Grabado</v>
          </cell>
          <cell r="D588" t="str">
            <v>0000-00-00 00:00:00</v>
          </cell>
          <cell r="E588">
            <v>0</v>
          </cell>
          <cell r="F588" t="str">
            <v>arte&amp;cultura</v>
          </cell>
          <cell r="G588" t="str">
            <v>orozimbo Barvoza 356</v>
          </cell>
          <cell r="H588" t="str">
            <v>Tamarugal</v>
          </cell>
          <cell r="I588" t="str">
            <v>Pica</v>
          </cell>
          <cell r="J588">
            <v>993701571</v>
          </cell>
          <cell r="K588">
            <v>993701571</v>
          </cell>
          <cell r="L588" t="str">
            <v>juancfuentesv.nm@gmail.com</v>
          </cell>
          <cell r="M588" t="str">
            <v>0000-00-00</v>
          </cell>
          <cell r="N588" t="str">
            <v>0000-00-00</v>
          </cell>
          <cell r="O588" t="str">
            <v>0000-00-00</v>
          </cell>
          <cell r="P588">
            <v>0</v>
          </cell>
          <cell r="Q588">
            <v>0</v>
          </cell>
          <cell r="R588">
            <v>0</v>
          </cell>
          <cell r="S588">
            <v>0</v>
          </cell>
          <cell r="T588">
            <v>0</v>
          </cell>
          <cell r="U588">
            <v>0</v>
          </cell>
          <cell r="V588" t="str">
            <v>juan carlos fuentes vistoso</v>
          </cell>
          <cell r="W588" t="str">
            <v>6.385.150-7</v>
          </cell>
          <cell r="X588" t="str">
            <v>orozimbo barvoza 356 comuna de pica</v>
          </cell>
          <cell r="Y588">
            <v>0</v>
          </cell>
          <cell r="Z588">
            <v>993701571</v>
          </cell>
          <cell r="AA588" t="str">
            <v>juancfuentesv.nm@gmail.com</v>
          </cell>
          <cell r="AB588">
            <v>0</v>
          </cell>
          <cell r="AC588">
            <v>0</v>
          </cell>
          <cell r="AD588">
            <v>0</v>
          </cell>
          <cell r="AE588">
            <v>0</v>
          </cell>
          <cell r="AF588">
            <v>0</v>
          </cell>
          <cell r="AG588">
            <v>0</v>
          </cell>
        </row>
        <row r="589">
          <cell r="B589" t="str">
            <v>65.885.350-3</v>
          </cell>
          <cell r="C589" t="str">
            <v>Validada</v>
          </cell>
          <cell r="D589">
            <v>42843.375</v>
          </cell>
          <cell r="E589">
            <v>0</v>
          </cell>
          <cell r="F589" t="str">
            <v>asociacion indigena aymara ambulante flor de pachamama</v>
          </cell>
          <cell r="G589" t="str">
            <v>colchane s/n</v>
          </cell>
          <cell r="H589" t="str">
            <v>Tamarugal</v>
          </cell>
          <cell r="I589" t="str">
            <v>Colchane</v>
          </cell>
          <cell r="J589">
            <v>0</v>
          </cell>
          <cell r="K589">
            <v>78727150</v>
          </cell>
          <cell r="L589" t="str">
            <v>asociacion.flordepachamama@hotmail.com</v>
          </cell>
          <cell r="M589">
            <v>42258</v>
          </cell>
          <cell r="N589">
            <v>43354</v>
          </cell>
          <cell r="O589">
            <v>39307</v>
          </cell>
          <cell r="P589">
            <v>0</v>
          </cell>
          <cell r="Q589">
            <v>1860370120</v>
          </cell>
          <cell r="R589" t="str">
            <v>asociacion indigena aymara ambulante flor de pachamama</v>
          </cell>
          <cell r="S589" t="str">
            <v>BANCO ESTADO DE CHILE</v>
          </cell>
          <cell r="T589" t="str">
            <v>CUENTA DE AHORROS</v>
          </cell>
          <cell r="U589">
            <v>0</v>
          </cell>
          <cell r="V589" t="str">
            <v>Simona Emiliano Choque Choque</v>
          </cell>
          <cell r="W589" t="str">
            <v>10.929.374-1</v>
          </cell>
          <cell r="X589" t="str">
            <v>colchane s/n</v>
          </cell>
          <cell r="Y589">
            <v>0</v>
          </cell>
          <cell r="Z589">
            <v>78727150</v>
          </cell>
          <cell r="AA589" t="str">
            <v>asociacion.flordepachamama@hotmail.com</v>
          </cell>
          <cell r="AB589">
            <v>0</v>
          </cell>
          <cell r="AC589" t="str">
            <v>Ver Archivo</v>
          </cell>
          <cell r="AD589" t="str">
            <v>Ver Archivo</v>
          </cell>
          <cell r="AE589" t="str">
            <v>Ver Archivo</v>
          </cell>
          <cell r="AF589" t="str">
            <v>Ver Archivo</v>
          </cell>
          <cell r="AG589" t="str">
            <v>Ver Archivo</v>
          </cell>
        </row>
        <row r="590">
          <cell r="B590" t="str">
            <v>65.012.005-1</v>
          </cell>
          <cell r="C590" t="str">
            <v>Validada</v>
          </cell>
          <cell r="D590">
            <v>42836.429675925923</v>
          </cell>
          <cell r="E590">
            <v>0</v>
          </cell>
          <cell r="F590" t="str">
            <v>Junta de Vecinos Rey del Mar</v>
          </cell>
          <cell r="G590" t="str">
            <v>Calle Dos 4674</v>
          </cell>
          <cell r="H590" t="str">
            <v>Iquique</v>
          </cell>
          <cell r="I590" t="str">
            <v>Iquique</v>
          </cell>
          <cell r="J590">
            <v>0</v>
          </cell>
          <cell r="K590">
            <v>994832093</v>
          </cell>
          <cell r="L590" t="str">
            <v>juntavecinosreydelmar@gmail.com</v>
          </cell>
          <cell r="M590">
            <v>42582</v>
          </cell>
          <cell r="N590">
            <v>43677</v>
          </cell>
          <cell r="O590">
            <v>39981</v>
          </cell>
          <cell r="P590">
            <v>0</v>
          </cell>
          <cell r="Q590">
            <v>1260385868</v>
          </cell>
          <cell r="R590" t="str">
            <v>Junta de Vecinos Rey del Mar</v>
          </cell>
          <cell r="S590" t="str">
            <v>BANCO ESTADO DE CHILE</v>
          </cell>
          <cell r="T590" t="str">
            <v>CUENTA DE AHORROS</v>
          </cell>
          <cell r="U590">
            <v>0</v>
          </cell>
          <cell r="V590" t="str">
            <v>Sonia María Sandra Yáñez Muñoz</v>
          </cell>
          <cell r="W590" t="str">
            <v>10.109.433-2</v>
          </cell>
          <cell r="X590" t="str">
            <v>Calle Dos 4667</v>
          </cell>
          <cell r="Y590">
            <v>0</v>
          </cell>
          <cell r="Z590">
            <v>90504132</v>
          </cell>
          <cell r="AA590" t="str">
            <v>soniamariasandrayanezmunoz@gmail.com</v>
          </cell>
          <cell r="AB590">
            <v>0</v>
          </cell>
          <cell r="AC590" t="str">
            <v>Ver Archivo</v>
          </cell>
          <cell r="AD590" t="str">
            <v>Ver Archivo</v>
          </cell>
          <cell r="AE590" t="str">
            <v>Ver Archivo</v>
          </cell>
          <cell r="AF590" t="str">
            <v>Ver Archivo</v>
          </cell>
          <cell r="AG590" t="str">
            <v>Ver Archivo</v>
          </cell>
        </row>
        <row r="591">
          <cell r="B591" t="str">
            <v>65.664.080-4</v>
          </cell>
          <cell r="C591" t="str">
            <v>Grabado</v>
          </cell>
          <cell r="D591" t="str">
            <v>0000-00-00 00:00:00</v>
          </cell>
          <cell r="E591">
            <v>0</v>
          </cell>
          <cell r="F591" t="str">
            <v>club adulto mayor aymara suma tik kanire</v>
          </cell>
          <cell r="G591">
            <v>0</v>
          </cell>
          <cell r="H591" t="str">
            <v>Tamarugal</v>
          </cell>
          <cell r="I591" t="str">
            <v>Colchane</v>
          </cell>
          <cell r="J591">
            <v>0</v>
          </cell>
          <cell r="K591">
            <v>0</v>
          </cell>
          <cell r="L591" t="str">
            <v>clubsumatik.karine@hotmail.com</v>
          </cell>
          <cell r="M591" t="str">
            <v>0000-00-00</v>
          </cell>
          <cell r="N591">
            <v>43846</v>
          </cell>
          <cell r="O591">
            <v>38351</v>
          </cell>
          <cell r="P591">
            <v>0</v>
          </cell>
          <cell r="Q591">
            <v>1366033633</v>
          </cell>
          <cell r="R591" t="str">
            <v>club adulto mayor aymara suma tik kanire</v>
          </cell>
          <cell r="S591" t="str">
            <v>BANCO ESTADO DE CHILE</v>
          </cell>
          <cell r="T591" t="str">
            <v>CUENTA DE AHORROS</v>
          </cell>
          <cell r="U591">
            <v>0</v>
          </cell>
          <cell r="V591" t="str">
            <v>Eleno Agapito Choque Garcia</v>
          </cell>
          <cell r="W591" t="str">
            <v>5.401.711-1</v>
          </cell>
          <cell r="X591">
            <v>0</v>
          </cell>
          <cell r="Y591">
            <v>0</v>
          </cell>
          <cell r="Z591">
            <v>0</v>
          </cell>
          <cell r="AA591">
            <v>0</v>
          </cell>
          <cell r="AB591">
            <v>0</v>
          </cell>
          <cell r="AC591" t="str">
            <v>Ver Archivo</v>
          </cell>
          <cell r="AD591">
            <v>0</v>
          </cell>
          <cell r="AE591">
            <v>0</v>
          </cell>
          <cell r="AF591" t="str">
            <v>Ver Archivo</v>
          </cell>
          <cell r="AG591" t="str">
            <v>Ver Archivo</v>
          </cell>
        </row>
        <row r="592">
          <cell r="B592" t="str">
            <v>50.778.160-8</v>
          </cell>
          <cell r="C592" t="str">
            <v>Validada</v>
          </cell>
          <cell r="D592">
            <v>42845.651076388887</v>
          </cell>
          <cell r="E592">
            <v>0</v>
          </cell>
          <cell r="F592" t="str">
            <v>Comunidad Indigena Aymara de Coscaya</v>
          </cell>
          <cell r="G592" t="str">
            <v>Coscaya s/n</v>
          </cell>
          <cell r="H592" t="str">
            <v>Tamarugal</v>
          </cell>
          <cell r="I592" t="str">
            <v>Huara</v>
          </cell>
          <cell r="J592">
            <v>0</v>
          </cell>
          <cell r="K592">
            <v>974300452</v>
          </cell>
          <cell r="L592" t="str">
            <v>tripailaf@hotmail.com</v>
          </cell>
          <cell r="M592">
            <v>42241</v>
          </cell>
          <cell r="N592">
            <v>42972</v>
          </cell>
          <cell r="O592">
            <v>35227</v>
          </cell>
          <cell r="P592">
            <v>0</v>
          </cell>
          <cell r="Q592">
            <v>1560300032</v>
          </cell>
          <cell r="R592" t="str">
            <v>Comunidad Indigena Aymara de Coscaya</v>
          </cell>
          <cell r="S592" t="str">
            <v>BANCO ESTADO DE CHILE</v>
          </cell>
          <cell r="T592" t="str">
            <v>CUENTA DE AHORROS</v>
          </cell>
          <cell r="U592">
            <v>0</v>
          </cell>
          <cell r="V592" t="str">
            <v>Elias Josue Mamani Caceres</v>
          </cell>
          <cell r="W592" t="str">
            <v>14.001.497-2</v>
          </cell>
          <cell r="X592" t="str">
            <v>Coscaya s/n, Comuna de Huara</v>
          </cell>
          <cell r="Y592">
            <v>974300452</v>
          </cell>
          <cell r="Z592">
            <v>974300452</v>
          </cell>
          <cell r="AA592" t="str">
            <v>tripailaf@hotmail.com</v>
          </cell>
          <cell r="AB592">
            <v>0</v>
          </cell>
          <cell r="AC592" t="str">
            <v>Ver Archivo</v>
          </cell>
          <cell r="AD592" t="str">
            <v>Ver Archivo</v>
          </cell>
          <cell r="AE592" t="str">
            <v>Ver Archivo</v>
          </cell>
          <cell r="AF592" t="str">
            <v>Ver Archivo</v>
          </cell>
          <cell r="AG592" t="str">
            <v>Ver Archivo</v>
          </cell>
        </row>
        <row r="593">
          <cell r="B593" t="str">
            <v>65.036.178-4</v>
          </cell>
          <cell r="C593" t="str">
            <v>Grabado</v>
          </cell>
          <cell r="D593">
            <v>42846.519270833334</v>
          </cell>
          <cell r="E593">
            <v>0</v>
          </cell>
          <cell r="F593" t="str">
            <v>AGRUPACION DE TEATRISTAS DE IQUIQUE</v>
          </cell>
          <cell r="G593">
            <v>0</v>
          </cell>
          <cell r="H593" t="str">
            <v>Iquique</v>
          </cell>
          <cell r="I593" t="str">
            <v>Iquique</v>
          </cell>
          <cell r="J593">
            <v>952595251</v>
          </cell>
          <cell r="K593">
            <v>952595251</v>
          </cell>
          <cell r="L593" t="str">
            <v>atiiquique@gmail.com</v>
          </cell>
          <cell r="M593" t="str">
            <v>0000-00-00</v>
          </cell>
          <cell r="N593" t="str">
            <v>0000-00-00</v>
          </cell>
          <cell r="O593" t="str">
            <v>0000-00-00</v>
          </cell>
          <cell r="P593">
            <v>0</v>
          </cell>
          <cell r="Q593">
            <v>0</v>
          </cell>
          <cell r="R593">
            <v>0</v>
          </cell>
          <cell r="S593">
            <v>0</v>
          </cell>
          <cell r="T593" t="str">
            <v>CUENTA DE AHORROS</v>
          </cell>
          <cell r="U593">
            <v>0</v>
          </cell>
          <cell r="V593">
            <v>0</v>
          </cell>
          <cell r="W593">
            <v>0</v>
          </cell>
          <cell r="X593">
            <v>0</v>
          </cell>
          <cell r="Y593">
            <v>0</v>
          </cell>
          <cell r="Z593">
            <v>0</v>
          </cell>
          <cell r="AA593" t="str">
            <v>atiiquique@gmail.com</v>
          </cell>
          <cell r="AB593">
            <v>0</v>
          </cell>
          <cell r="AC593">
            <v>0</v>
          </cell>
          <cell r="AD593">
            <v>0</v>
          </cell>
          <cell r="AE593">
            <v>0</v>
          </cell>
          <cell r="AF593">
            <v>0</v>
          </cell>
          <cell r="AG593">
            <v>0</v>
          </cell>
        </row>
        <row r="594">
          <cell r="B594" t="str">
            <v>65.099.420-5</v>
          </cell>
          <cell r="C594" t="str">
            <v>Grabado</v>
          </cell>
          <cell r="D594" t="str">
            <v>0000-00-00 00:00:00</v>
          </cell>
          <cell r="E594">
            <v>0</v>
          </cell>
          <cell r="F594" t="str">
            <v>Fundación Obispo Labbe</v>
          </cell>
          <cell r="G594" t="str">
            <v>Amunategui 50</v>
          </cell>
          <cell r="H594" t="str">
            <v>Iquique</v>
          </cell>
          <cell r="I594" t="str">
            <v>Iquique</v>
          </cell>
          <cell r="J594">
            <v>572544605</v>
          </cell>
          <cell r="K594">
            <v>942685884</v>
          </cell>
          <cell r="L594">
            <v>0</v>
          </cell>
          <cell r="M594" t="str">
            <v>0000-00-00</v>
          </cell>
          <cell r="N594" t="str">
            <v>0000-00-00</v>
          </cell>
          <cell r="O594" t="str">
            <v>0000-00-00</v>
          </cell>
          <cell r="P594">
            <v>0</v>
          </cell>
          <cell r="Q594">
            <v>0</v>
          </cell>
          <cell r="R594">
            <v>0</v>
          </cell>
          <cell r="S594">
            <v>0</v>
          </cell>
          <cell r="T594">
            <v>0</v>
          </cell>
          <cell r="U594">
            <v>0</v>
          </cell>
          <cell r="V594">
            <v>0</v>
          </cell>
          <cell r="W594">
            <v>0</v>
          </cell>
          <cell r="X594">
            <v>0</v>
          </cell>
          <cell r="Y594">
            <v>0</v>
          </cell>
          <cell r="Z594">
            <v>0</v>
          </cell>
          <cell r="AA594">
            <v>0</v>
          </cell>
          <cell r="AB594">
            <v>0</v>
          </cell>
          <cell r="AC594">
            <v>0</v>
          </cell>
          <cell r="AD594">
            <v>0</v>
          </cell>
          <cell r="AE594">
            <v>0</v>
          </cell>
          <cell r="AF594">
            <v>0</v>
          </cell>
          <cell r="AG594">
            <v>0</v>
          </cell>
        </row>
        <row r="595">
          <cell r="B595" t="str">
            <v>53.302.456-4</v>
          </cell>
          <cell r="C595" t="str">
            <v>Grabado</v>
          </cell>
          <cell r="D595">
            <v>42837.697500000002</v>
          </cell>
          <cell r="E595">
            <v>0</v>
          </cell>
          <cell r="F595" t="str">
            <v>CONJUNTO HABITACIONAL ALTOS DEL MIRADOR</v>
          </cell>
          <cell r="G595" t="str">
            <v>CALLE UNO 3664</v>
          </cell>
          <cell r="H595" t="str">
            <v>Iquique</v>
          </cell>
          <cell r="I595" t="str">
            <v>Alto Hospicio</v>
          </cell>
          <cell r="J595">
            <v>0</v>
          </cell>
          <cell r="K595">
            <v>946835823</v>
          </cell>
          <cell r="L595" t="str">
            <v>altos.delmirador2@gmail.com</v>
          </cell>
          <cell r="M595" t="str">
            <v>0000-00-00</v>
          </cell>
          <cell r="N595" t="str">
            <v>0000-00-00</v>
          </cell>
          <cell r="O595">
            <v>40339</v>
          </cell>
          <cell r="P595">
            <v>0</v>
          </cell>
          <cell r="Q595">
            <v>45628441</v>
          </cell>
          <cell r="R595" t="str">
            <v>CONJUNTO HABITACIONAL ALTOS DEL MIRADOR</v>
          </cell>
          <cell r="S595" t="str">
            <v>BANCO DE CREDITO E INVERSIONES</v>
          </cell>
          <cell r="T595" t="str">
            <v>CUENTA CORRIENTE</v>
          </cell>
          <cell r="U595">
            <v>0</v>
          </cell>
          <cell r="V595" t="str">
            <v>MIRTHA</v>
          </cell>
          <cell r="W595" t="str">
            <v>7.605.702-8</v>
          </cell>
          <cell r="X595" t="str">
            <v>CALLE UNO 3664</v>
          </cell>
          <cell r="Y595">
            <v>946835823</v>
          </cell>
          <cell r="Z595">
            <v>0</v>
          </cell>
          <cell r="AA595" t="str">
            <v>altos.delmirador2@gmail.com</v>
          </cell>
          <cell r="AB595">
            <v>0</v>
          </cell>
          <cell r="AC595">
            <v>0</v>
          </cell>
          <cell r="AD595" t="str">
            <v>Ver Archivo</v>
          </cell>
          <cell r="AE595" t="str">
            <v>Ver Archivo</v>
          </cell>
          <cell r="AF595" t="str">
            <v>Ver Archivo</v>
          </cell>
          <cell r="AG595" t="str">
            <v>Ver Archivo</v>
          </cell>
        </row>
        <row r="596">
          <cell r="B596" t="str">
            <v>65.097.979-6</v>
          </cell>
          <cell r="C596" t="str">
            <v>Grabado</v>
          </cell>
          <cell r="D596">
            <v>42838.646006944444</v>
          </cell>
          <cell r="E596">
            <v>0</v>
          </cell>
          <cell r="F596" t="str">
            <v>Federacion Minera del Norte</v>
          </cell>
          <cell r="G596" t="str">
            <v>Obispo Labbe 430</v>
          </cell>
          <cell r="H596" t="str">
            <v>Iquique</v>
          </cell>
          <cell r="I596" t="str">
            <v>Iquique</v>
          </cell>
          <cell r="J596">
            <v>0</v>
          </cell>
          <cell r="K596">
            <v>56973875317</v>
          </cell>
          <cell r="L596" t="str">
            <v>feminort.ctc@gmail.com</v>
          </cell>
          <cell r="M596">
            <v>42487</v>
          </cell>
          <cell r="N596">
            <v>43582</v>
          </cell>
          <cell r="O596">
            <v>41960</v>
          </cell>
          <cell r="P596">
            <v>0</v>
          </cell>
          <cell r="Q596">
            <v>0</v>
          </cell>
          <cell r="R596">
            <v>0</v>
          </cell>
          <cell r="S596">
            <v>0</v>
          </cell>
          <cell r="T596">
            <v>0</v>
          </cell>
          <cell r="U596">
            <v>0</v>
          </cell>
          <cell r="V596" t="str">
            <v>francisco alejandro cabezas cortes</v>
          </cell>
          <cell r="W596" t="str">
            <v>13.868.508-k</v>
          </cell>
          <cell r="X596" t="str">
            <v>juan martinez 2040 depatarmento 607</v>
          </cell>
          <cell r="Y596">
            <v>0</v>
          </cell>
          <cell r="Z596">
            <v>973875316</v>
          </cell>
          <cell r="AA596" t="str">
            <v>fcc_1980@yahoo.es</v>
          </cell>
          <cell r="AB596">
            <v>0</v>
          </cell>
          <cell r="AC596" t="str">
            <v>Ver Archivo</v>
          </cell>
          <cell r="AD596" t="str">
            <v>Ver Archivo</v>
          </cell>
          <cell r="AE596" t="str">
            <v>Ver Archivo</v>
          </cell>
          <cell r="AF596" t="str">
            <v>Ver Archivo</v>
          </cell>
          <cell r="AG596" t="str">
            <v>Ver Archivo</v>
          </cell>
        </row>
        <row r="597">
          <cell r="B597" t="str">
            <v>65.007.516-1</v>
          </cell>
          <cell r="C597" t="str">
            <v>Validada</v>
          </cell>
          <cell r="D597">
            <v>42838.392071759263</v>
          </cell>
          <cell r="E597">
            <v>0</v>
          </cell>
          <cell r="F597" t="str">
            <v>junta de vecinos 318</v>
          </cell>
          <cell r="G597" t="str">
            <v>jose joaquin vallejos s/n</v>
          </cell>
          <cell r="H597" t="str">
            <v>Iquique</v>
          </cell>
          <cell r="I597" t="str">
            <v>Alto Hospicio</v>
          </cell>
          <cell r="J597">
            <v>0</v>
          </cell>
          <cell r="K597">
            <v>82474650</v>
          </cell>
          <cell r="L597" t="str">
            <v>jvecinal318@gmail.com</v>
          </cell>
          <cell r="M597">
            <v>42701</v>
          </cell>
          <cell r="N597">
            <v>43796</v>
          </cell>
          <cell r="O597">
            <v>39549</v>
          </cell>
          <cell r="P597">
            <v>0</v>
          </cell>
          <cell r="Q597">
            <v>1860417649</v>
          </cell>
          <cell r="R597" t="str">
            <v>junta de vecino 318</v>
          </cell>
          <cell r="S597" t="str">
            <v>BANCO ESTADO DE CHILE</v>
          </cell>
          <cell r="T597" t="str">
            <v>CUENTA DE AHORROS</v>
          </cell>
          <cell r="U597">
            <v>0</v>
          </cell>
          <cell r="V597" t="str">
            <v>maria soledad del carmen palma cortes</v>
          </cell>
          <cell r="W597" t="str">
            <v>10.973.143-5</v>
          </cell>
          <cell r="X597" t="str">
            <v>ana gonzalez 3257</v>
          </cell>
          <cell r="Y597">
            <v>0</v>
          </cell>
          <cell r="Z597">
            <v>82474650</v>
          </cell>
          <cell r="AA597" t="str">
            <v>maria.palmaiqq@gmail.com</v>
          </cell>
          <cell r="AB597">
            <v>0</v>
          </cell>
          <cell r="AC597">
            <v>0</v>
          </cell>
          <cell r="AD597">
            <v>0</v>
          </cell>
          <cell r="AE597" t="str">
            <v>Ver Archivo</v>
          </cell>
          <cell r="AF597">
            <v>0</v>
          </cell>
          <cell r="AG597">
            <v>0</v>
          </cell>
        </row>
        <row r="598">
          <cell r="B598" t="str">
            <v>65.114.485-k</v>
          </cell>
          <cell r="C598" t="str">
            <v>Validada</v>
          </cell>
          <cell r="D598">
            <v>42849.423703703702</v>
          </cell>
          <cell r="E598">
            <v>0</v>
          </cell>
          <cell r="F598" t="str">
            <v>asociacion indigena aymara hijos de parajalla</v>
          </cell>
          <cell r="G598" t="str">
            <v>parajalla s/n</v>
          </cell>
          <cell r="H598" t="str">
            <v>Tamarugal</v>
          </cell>
          <cell r="I598" t="str">
            <v>Colchane</v>
          </cell>
          <cell r="J598">
            <v>496806</v>
          </cell>
          <cell r="K598">
            <v>53361343</v>
          </cell>
          <cell r="L598" t="str">
            <v>asociacionhijosdeparajalla@gmail.com</v>
          </cell>
          <cell r="M598">
            <v>42088</v>
          </cell>
          <cell r="N598">
            <v>43184</v>
          </cell>
          <cell r="O598">
            <v>42088</v>
          </cell>
          <cell r="P598">
            <v>0</v>
          </cell>
          <cell r="Q598">
            <v>201710159102</v>
          </cell>
          <cell r="R598" t="str">
            <v>asociacion indigena aymara hijos de parajalla</v>
          </cell>
          <cell r="S598" t="str">
            <v>COOPEUCH</v>
          </cell>
          <cell r="T598" t="str">
            <v>CUENTA DE AHORROS</v>
          </cell>
          <cell r="U598">
            <v>0</v>
          </cell>
          <cell r="V598" t="str">
            <v>yessenia Palmenia Mamani Mamani</v>
          </cell>
          <cell r="W598" t="str">
            <v>15.001.731-9</v>
          </cell>
          <cell r="X598" t="str">
            <v>los volcanes n° 4047</v>
          </cell>
          <cell r="Y598">
            <v>0</v>
          </cell>
          <cell r="Z598">
            <v>53361343</v>
          </cell>
          <cell r="AA598" t="str">
            <v>asociacion indigena aymara hijos de parajalla</v>
          </cell>
          <cell r="AB598">
            <v>0</v>
          </cell>
          <cell r="AC598" t="str">
            <v>Ver Archivo</v>
          </cell>
          <cell r="AD598" t="str">
            <v>Ver Archivo</v>
          </cell>
          <cell r="AE598" t="str">
            <v>Ver Archivo</v>
          </cell>
          <cell r="AF598" t="str">
            <v>Ver Archivo</v>
          </cell>
          <cell r="AG598" t="str">
            <v>Ver Archivo</v>
          </cell>
        </row>
        <row r="599">
          <cell r="B599" t="str">
            <v>82.958.000-4</v>
          </cell>
          <cell r="C599" t="str">
            <v>Validada</v>
          </cell>
          <cell r="D599">
            <v>42842.528402777774</v>
          </cell>
          <cell r="E599">
            <v>0</v>
          </cell>
          <cell r="F599" t="str">
            <v>SOCIEDAD DE DEFENSA DEL NINO DE TARAPACA</v>
          </cell>
          <cell r="G599" t="str">
            <v>Barros Arana N° 96</v>
          </cell>
          <cell r="H599" t="str">
            <v>Iquique</v>
          </cell>
          <cell r="I599" t="str">
            <v>Iquique</v>
          </cell>
          <cell r="J599">
            <v>0</v>
          </cell>
          <cell r="K599">
            <v>977387750</v>
          </cell>
          <cell r="L599" t="str">
            <v>sociedaddeprotecciondelnino@gmail.com</v>
          </cell>
          <cell r="M599">
            <v>42073</v>
          </cell>
          <cell r="N599">
            <v>42863</v>
          </cell>
          <cell r="O599">
            <v>13754</v>
          </cell>
          <cell r="P599">
            <v>0</v>
          </cell>
          <cell r="Q599">
            <v>72054265</v>
          </cell>
          <cell r="R599" t="str">
            <v>SOCIEDAD DE DEFENSA DEL NINO DE TARAPACA</v>
          </cell>
          <cell r="S599" t="str">
            <v>CORPBANCA</v>
          </cell>
          <cell r="T599" t="str">
            <v>CUENTA CORRIENTE</v>
          </cell>
          <cell r="U599">
            <v>0</v>
          </cell>
          <cell r="V599" t="str">
            <v>Juan Carlos Baeza Candina</v>
          </cell>
          <cell r="W599" t="str">
            <v>7.139.386-0</v>
          </cell>
          <cell r="X599" t="str">
            <v>Avenida Salvador Allende N 2947 Depto. N 21 Edificio Paisaje</v>
          </cell>
          <cell r="Y599">
            <v>0</v>
          </cell>
          <cell r="Z599">
            <v>977387750</v>
          </cell>
          <cell r="AA599" t="str">
            <v>jcbaezacandina@gmail.com</v>
          </cell>
          <cell r="AB599">
            <v>0</v>
          </cell>
          <cell r="AC599" t="str">
            <v>Ver Archivo</v>
          </cell>
          <cell r="AD599" t="str">
            <v>Ver Archivo</v>
          </cell>
          <cell r="AE599" t="str">
            <v>Ver Archivo</v>
          </cell>
          <cell r="AF599">
            <v>0</v>
          </cell>
          <cell r="AG599">
            <v>0</v>
          </cell>
        </row>
        <row r="600">
          <cell r="B600" t="str">
            <v>65.033.059-5</v>
          </cell>
          <cell r="C600" t="str">
            <v>Validada</v>
          </cell>
          <cell r="D600">
            <v>42853.719328703701</v>
          </cell>
          <cell r="E600">
            <v>0</v>
          </cell>
          <cell r="F600" t="str">
            <v>FUNDACION EDUCACIONAL DE LA IGLESIA METODISTA DE CHILE IQUIQUE ENGLISH COLLEGE</v>
          </cell>
          <cell r="G600" t="str">
            <v>Patricio Lynch 1580</v>
          </cell>
          <cell r="H600" t="str">
            <v>Iquique</v>
          </cell>
          <cell r="I600" t="str">
            <v>Iquique</v>
          </cell>
          <cell r="J600">
            <v>0</v>
          </cell>
          <cell r="K600">
            <v>957020832</v>
          </cell>
          <cell r="L600" t="str">
            <v>sebastianrojas@colegioingles.org</v>
          </cell>
          <cell r="M600">
            <v>42590</v>
          </cell>
          <cell r="N600">
            <v>44051</v>
          </cell>
          <cell r="O600">
            <v>40398</v>
          </cell>
          <cell r="P600">
            <v>0</v>
          </cell>
          <cell r="Q600">
            <v>1300196680</v>
          </cell>
          <cell r="R600" t="str">
            <v>FUNDACION EDUCACIONAL DE LA IGLESIA METODISTA DE CHILE IQUIQUE ENGLISH COLLEGE</v>
          </cell>
          <cell r="S600" t="str">
            <v>BANCO ESTADO DE CHILE</v>
          </cell>
          <cell r="T600" t="str">
            <v>CUENTA CORRIENTE</v>
          </cell>
          <cell r="U600">
            <v>0</v>
          </cell>
          <cell r="V600" t="str">
            <v>OSCAR RENÉ JARA REYES</v>
          </cell>
          <cell r="W600" t="str">
            <v>10.243.154-5</v>
          </cell>
          <cell r="X600" t="str">
            <v>Patricio Lynch 1580</v>
          </cell>
          <cell r="Y600">
            <v>0</v>
          </cell>
          <cell r="Z600">
            <v>987682952</v>
          </cell>
          <cell r="AA600" t="str">
            <v>oscarjara@colegioingles.org</v>
          </cell>
          <cell r="AB600">
            <v>0</v>
          </cell>
          <cell r="AC600" t="str">
            <v>Ver Archivo</v>
          </cell>
          <cell r="AD600" t="str">
            <v>Ver Archivo</v>
          </cell>
          <cell r="AE600" t="str">
            <v>Ver Archivo</v>
          </cell>
          <cell r="AF600" t="str">
            <v>Ver Archivo</v>
          </cell>
          <cell r="AG600" t="str">
            <v>Ver Archivo</v>
          </cell>
        </row>
        <row r="601">
          <cell r="B601" t="str">
            <v>65.059.741-9</v>
          </cell>
          <cell r="C601" t="str">
            <v>Validada</v>
          </cell>
          <cell r="D601">
            <v>42849.470057870371</v>
          </cell>
          <cell r="E601">
            <v>0</v>
          </cell>
          <cell r="F601" t="str">
            <v>CENTRO SOCIAL Y CULTURAL DE PADRES Y APODERADOS DE APOYO A LA ORQUESTA SINFONICA INFANTIL JUVENIL DE PICA</v>
          </cell>
          <cell r="G601" t="str">
            <v>Balmaceda nº 299</v>
          </cell>
          <cell r="H601" t="str">
            <v>Tamarugal</v>
          </cell>
          <cell r="I601" t="str">
            <v>Pica</v>
          </cell>
          <cell r="J601">
            <v>572741530</v>
          </cell>
          <cell r="K601">
            <v>973993879</v>
          </cell>
          <cell r="L601" t="str">
            <v>orietty@yahoo.es</v>
          </cell>
          <cell r="M601">
            <v>42832</v>
          </cell>
          <cell r="N601">
            <v>43928</v>
          </cell>
          <cell r="O601">
            <v>41156</v>
          </cell>
          <cell r="P601">
            <v>0</v>
          </cell>
          <cell r="Q601">
            <v>201710157618</v>
          </cell>
          <cell r="R601" t="str">
            <v>NANCY ORIETTA CAYO PALALAPE</v>
          </cell>
          <cell r="S601" t="str">
            <v>COOPEUCH</v>
          </cell>
          <cell r="T601" t="str">
            <v>CUENTA DE AHORROS</v>
          </cell>
          <cell r="U601">
            <v>0</v>
          </cell>
          <cell r="V601" t="str">
            <v>Nancy Orietta Cayo Palape</v>
          </cell>
          <cell r="W601" t="str">
            <v>10.120.763-3</v>
          </cell>
          <cell r="X601" t="str">
            <v>Lord Cochrane nº 231</v>
          </cell>
          <cell r="Y601">
            <v>572741530</v>
          </cell>
          <cell r="Z601">
            <v>973993879</v>
          </cell>
          <cell r="AA601" t="str">
            <v>orietty@yahoo.es</v>
          </cell>
          <cell r="AB601">
            <v>0</v>
          </cell>
          <cell r="AC601" t="str">
            <v>Ver Archivo</v>
          </cell>
          <cell r="AD601" t="str">
            <v>Ver Archivo</v>
          </cell>
          <cell r="AE601" t="str">
            <v>Ver Archivo</v>
          </cell>
          <cell r="AF601" t="str">
            <v>Ver Archivo</v>
          </cell>
          <cell r="AG601">
            <v>0</v>
          </cell>
        </row>
        <row r="602">
          <cell r="B602" t="str">
            <v>65.128.597-6</v>
          </cell>
          <cell r="C602" t="str">
            <v>Grabado</v>
          </cell>
          <cell r="D602">
            <v>42849.52244212963</v>
          </cell>
          <cell r="E602">
            <v>0</v>
          </cell>
          <cell r="F602" t="str">
            <v>agrupacion cultural y deportiva caporales sangre andina alto hospicio</v>
          </cell>
          <cell r="G602" t="str">
            <v>Los condores #3700</v>
          </cell>
          <cell r="H602" t="str">
            <v>Iquique</v>
          </cell>
          <cell r="I602" t="str">
            <v>Alto Hospicio</v>
          </cell>
          <cell r="J602">
            <v>572432119</v>
          </cell>
          <cell r="K602">
            <v>955105490</v>
          </cell>
          <cell r="L602" t="str">
            <v>caporales.sangreandina.ah@gmail.com</v>
          </cell>
          <cell r="M602">
            <v>42552</v>
          </cell>
          <cell r="N602">
            <v>43647</v>
          </cell>
          <cell r="O602">
            <v>42087</v>
          </cell>
          <cell r="P602">
            <v>0</v>
          </cell>
          <cell r="Q602">
            <v>0</v>
          </cell>
          <cell r="R602" t="str">
            <v>Agrupacion cultural y deportiva caporales sangre andina Alto Hospicio</v>
          </cell>
          <cell r="S602" t="str">
            <v>BANCO ESTADO DE CHILE</v>
          </cell>
          <cell r="T602" t="str">
            <v>CUENTA DE AHORROS</v>
          </cell>
          <cell r="U602">
            <v>0</v>
          </cell>
          <cell r="V602" t="str">
            <v>Manuel Milton Alejandro Avalos Gonzalez</v>
          </cell>
          <cell r="W602" t="str">
            <v>18.655.103-6</v>
          </cell>
          <cell r="X602" t="str">
            <v>Los condores #3700</v>
          </cell>
          <cell r="Y602">
            <v>572422119</v>
          </cell>
          <cell r="Z602">
            <v>955105490</v>
          </cell>
          <cell r="AA602" t="str">
            <v>caporales.sangreandina.ah@gmail.com</v>
          </cell>
          <cell r="AB602">
            <v>0</v>
          </cell>
          <cell r="AC602" t="str">
            <v>Ver Archivo</v>
          </cell>
          <cell r="AD602" t="str">
            <v>Ver Archivo</v>
          </cell>
          <cell r="AE602" t="str">
            <v>Ver Archivo</v>
          </cell>
          <cell r="AF602" t="str">
            <v>Ver Archivo</v>
          </cell>
          <cell r="AG602" t="str">
            <v>Ver Archivo</v>
          </cell>
        </row>
        <row r="603">
          <cell r="B603" t="str">
            <v>71.206.400-5</v>
          </cell>
          <cell r="C603" t="str">
            <v>Validada</v>
          </cell>
          <cell r="D603">
            <v>42842.397650462961</v>
          </cell>
          <cell r="E603">
            <v>0</v>
          </cell>
          <cell r="F603" t="str">
            <v>CLUB ARTISTICO DE TANGO ALFREDO DE ANGELIS</v>
          </cell>
          <cell r="G603" t="str">
            <v>LATORRE 1501</v>
          </cell>
          <cell r="H603" t="str">
            <v>Iquique</v>
          </cell>
          <cell r="I603" t="str">
            <v>Iquique</v>
          </cell>
          <cell r="J603">
            <v>2432785</v>
          </cell>
          <cell r="K603">
            <v>66819460</v>
          </cell>
          <cell r="L603" t="str">
            <v>clubalfredodeangelis.tangoiqq@gmail.com</v>
          </cell>
          <cell r="M603">
            <v>42211</v>
          </cell>
          <cell r="N603">
            <v>43307</v>
          </cell>
          <cell r="O603">
            <v>32927</v>
          </cell>
          <cell r="P603">
            <v>0</v>
          </cell>
          <cell r="Q603">
            <v>1365559720</v>
          </cell>
          <cell r="R603" t="str">
            <v>CLUB ARTISTICO DE TANGO ALFREDO DE ANGELIS</v>
          </cell>
          <cell r="S603" t="str">
            <v>BANCO ESTADO DE CHILE</v>
          </cell>
          <cell r="T603" t="str">
            <v>CUENTA DE AHORROS</v>
          </cell>
          <cell r="U603">
            <v>0</v>
          </cell>
          <cell r="V603" t="str">
            <v>MONICA ELENA IBACACHE FIBLA</v>
          </cell>
          <cell r="W603" t="str">
            <v>5.641.195-K</v>
          </cell>
          <cell r="X603" t="str">
            <v>Av. Salvador Allende 1701.</v>
          </cell>
          <cell r="Y603">
            <v>2432785</v>
          </cell>
          <cell r="Z603">
            <v>66819460</v>
          </cell>
          <cell r="AA603" t="str">
            <v>monica.ibacache.f@hotmail.com</v>
          </cell>
          <cell r="AB603">
            <v>0</v>
          </cell>
          <cell r="AC603" t="str">
            <v>Ver Archivo</v>
          </cell>
          <cell r="AD603" t="str">
            <v>Ver Archivo</v>
          </cell>
          <cell r="AE603" t="str">
            <v>Ver Archivo</v>
          </cell>
          <cell r="AF603" t="str">
            <v>Ver Archivo</v>
          </cell>
          <cell r="AG603" t="str">
            <v>Ver Archivo</v>
          </cell>
        </row>
        <row r="604">
          <cell r="B604" t="str">
            <v>65.017.815-7</v>
          </cell>
          <cell r="C604" t="str">
            <v>Validada</v>
          </cell>
          <cell r="D604">
            <v>42845.397604166668</v>
          </cell>
          <cell r="E604">
            <v>0</v>
          </cell>
          <cell r="F604" t="str">
            <v>CLUB DEPORTIVO AGUAS DEL ALTIPLANO IQUIQUE</v>
          </cell>
          <cell r="G604" t="str">
            <v>AVENIDA CAMPOS DE DEPORTES # 2215</v>
          </cell>
          <cell r="H604" t="str">
            <v>Iquique</v>
          </cell>
          <cell r="I604" t="str">
            <v>Iquique</v>
          </cell>
          <cell r="J604">
            <v>572403556</v>
          </cell>
          <cell r="K604">
            <v>995470393</v>
          </cell>
          <cell r="L604" t="str">
            <v>mario.ossandon@aguasdelaltiplano.cl</v>
          </cell>
          <cell r="M604">
            <v>42349</v>
          </cell>
          <cell r="N604">
            <v>43080</v>
          </cell>
          <cell r="O604">
            <v>40091</v>
          </cell>
          <cell r="P604">
            <v>0</v>
          </cell>
          <cell r="Q604">
            <v>1366045496</v>
          </cell>
          <cell r="R604" t="str">
            <v>CLUB DEPORTIVO AGUAS DEL ALTIPLANO IQUIQUE</v>
          </cell>
          <cell r="S604" t="str">
            <v>BANCO ESTADO DE CHILE</v>
          </cell>
          <cell r="T604" t="str">
            <v>CUENTA DE AHORROS</v>
          </cell>
          <cell r="U604">
            <v>0</v>
          </cell>
          <cell r="V604" t="str">
            <v>MARIO ARTURO OSSANDON PIZARRO</v>
          </cell>
          <cell r="W604" t="str">
            <v>14.554.069-0</v>
          </cell>
          <cell r="X604" t="str">
            <v>AVENIDA FRANCISCO BILBAO # 4148 - DEPTO. 601</v>
          </cell>
          <cell r="Y604">
            <v>572403556</v>
          </cell>
          <cell r="Z604">
            <v>995470393</v>
          </cell>
          <cell r="AA604" t="str">
            <v>MARIO.OSSANDON@AGUASDELALTIPLANO.CL</v>
          </cell>
          <cell r="AB604">
            <v>0</v>
          </cell>
          <cell r="AC604" t="str">
            <v>Ver Archivo</v>
          </cell>
          <cell r="AD604" t="str">
            <v>Ver Archivo</v>
          </cell>
          <cell r="AE604" t="str">
            <v>Ver Archivo</v>
          </cell>
          <cell r="AF604" t="str">
            <v>Ver Archivo</v>
          </cell>
          <cell r="AG604" t="str">
            <v>Ver Archivo</v>
          </cell>
        </row>
        <row r="605">
          <cell r="B605" t="str">
            <v>65.152.980-8</v>
          </cell>
          <cell r="C605" t="str">
            <v>Validada</v>
          </cell>
          <cell r="D605">
            <v>42870.722812499997</v>
          </cell>
          <cell r="E605">
            <v>0</v>
          </cell>
          <cell r="F605" t="str">
            <v>comunidad indigena aymara sibaya</v>
          </cell>
          <cell r="G605" t="str">
            <v>SIBAYA SIN NUMERO</v>
          </cell>
          <cell r="H605" t="str">
            <v>Iquique</v>
          </cell>
          <cell r="I605" t="str">
            <v>Huara</v>
          </cell>
          <cell r="J605">
            <v>0</v>
          </cell>
          <cell r="K605">
            <v>931127895</v>
          </cell>
          <cell r="L605" t="str">
            <v>comunidaddesibaya@gmail.com</v>
          </cell>
          <cell r="M605">
            <v>37419</v>
          </cell>
          <cell r="N605">
            <v>43432</v>
          </cell>
          <cell r="O605">
            <v>37419</v>
          </cell>
          <cell r="P605">
            <v>0</v>
          </cell>
          <cell r="Q605">
            <v>1365639163</v>
          </cell>
          <cell r="R605" t="str">
            <v>COMUNIDAD INDIGENA AYMARA DE SIBAYA</v>
          </cell>
          <cell r="S605" t="str">
            <v>BANCO ESTADO DE CHILE</v>
          </cell>
          <cell r="T605" t="str">
            <v>CUENTA DE AHORROS</v>
          </cell>
          <cell r="U605">
            <v>0</v>
          </cell>
          <cell r="V605" t="str">
            <v>Vignia Higinia Perez Subso</v>
          </cell>
          <cell r="W605" t="str">
            <v>7.443.056-2</v>
          </cell>
          <cell r="X605" t="str">
            <v>SIBAYA SIN NUMERO</v>
          </cell>
          <cell r="Y605">
            <v>0</v>
          </cell>
          <cell r="Z605">
            <v>931127895</v>
          </cell>
          <cell r="AA605" t="str">
            <v>vigniaperezsubso@gmail.com</v>
          </cell>
          <cell r="AB605">
            <v>0</v>
          </cell>
          <cell r="AC605" t="str">
            <v>Ver Archivo</v>
          </cell>
          <cell r="AD605" t="str">
            <v>Ver Archivo</v>
          </cell>
          <cell r="AE605" t="str">
            <v>Ver Archivo</v>
          </cell>
          <cell r="AF605" t="str">
            <v>Ver Archivo</v>
          </cell>
          <cell r="AG605" t="str">
            <v>Ver Archivo</v>
          </cell>
        </row>
        <row r="606">
          <cell r="B606" t="str">
            <v>65.022.098-6</v>
          </cell>
          <cell r="C606" t="str">
            <v>Validada</v>
          </cell>
          <cell r="D606">
            <v>42842.631342592591</v>
          </cell>
          <cell r="E606">
            <v>0</v>
          </cell>
          <cell r="F606" t="str">
            <v>Sindicato de empresa Central de Restaurantes Aramark Ltda. Nº3</v>
          </cell>
          <cell r="G606" t="str">
            <v>Obispo Labbe 430</v>
          </cell>
          <cell r="H606" t="str">
            <v>Iquique</v>
          </cell>
          <cell r="I606" t="str">
            <v>Iquique</v>
          </cell>
          <cell r="J606">
            <v>0</v>
          </cell>
          <cell r="K606">
            <v>973875317</v>
          </cell>
          <cell r="L606" t="str">
            <v>sindicatotres@yahoo.com</v>
          </cell>
          <cell r="M606">
            <v>42235</v>
          </cell>
          <cell r="N606">
            <v>43696</v>
          </cell>
          <cell r="O606">
            <v>38986</v>
          </cell>
          <cell r="P606">
            <v>0</v>
          </cell>
          <cell r="Q606">
            <v>1366059667</v>
          </cell>
          <cell r="R606" t="str">
            <v>sindicato de empresda central de restaurantes aramark ltda</v>
          </cell>
          <cell r="S606" t="str">
            <v>BANCO ESTADO DE CHILE</v>
          </cell>
          <cell r="T606" t="str">
            <v>CUENTA DE AHORROS</v>
          </cell>
          <cell r="U606">
            <v>0</v>
          </cell>
          <cell r="V606" t="str">
            <v>francisco alejandro cabezas cortes</v>
          </cell>
          <cell r="W606" t="str">
            <v>13.868.508-k</v>
          </cell>
          <cell r="X606" t="str">
            <v>juan martinez 2040 depatarmento 607</v>
          </cell>
          <cell r="Y606">
            <v>0</v>
          </cell>
          <cell r="Z606">
            <v>973875317</v>
          </cell>
          <cell r="AA606" t="str">
            <v>fcc_1980@yahoo.es</v>
          </cell>
          <cell r="AB606">
            <v>0</v>
          </cell>
          <cell r="AC606" t="str">
            <v>Ver Archivo</v>
          </cell>
          <cell r="AD606" t="str">
            <v>Ver Archivo</v>
          </cell>
          <cell r="AE606" t="str">
            <v>Ver Archivo</v>
          </cell>
          <cell r="AF606" t="str">
            <v>Ver Archivo</v>
          </cell>
          <cell r="AG606" t="str">
            <v>Ver Archivo</v>
          </cell>
        </row>
        <row r="607">
          <cell r="B607" t="str">
            <v>65.918.070-7</v>
          </cell>
          <cell r="C607" t="str">
            <v>Validada</v>
          </cell>
          <cell r="D607">
            <v>42842.664768518516</v>
          </cell>
          <cell r="E607">
            <v>0</v>
          </cell>
          <cell r="F607" t="str">
            <v>COMUNIDAD INDIGENA AYMARA CARAGUANO CHARVINTO</v>
          </cell>
          <cell r="G607" t="str">
            <v>CATALINA RIOS 4053</v>
          </cell>
          <cell r="H607" t="str">
            <v>Iquique</v>
          </cell>
          <cell r="I607" t="str">
            <v>Alto Hospicio</v>
          </cell>
          <cell r="J607">
            <v>0</v>
          </cell>
          <cell r="K607">
            <v>973261989</v>
          </cell>
          <cell r="L607" t="str">
            <v>SEALEXIS2204@GMAIL.COM</v>
          </cell>
          <cell r="M607">
            <v>42747</v>
          </cell>
          <cell r="N607">
            <v>43477</v>
          </cell>
          <cell r="O607">
            <v>37795</v>
          </cell>
          <cell r="P607">
            <v>0</v>
          </cell>
          <cell r="Q607">
            <v>1365941730</v>
          </cell>
          <cell r="R607" t="str">
            <v>COMUNIDAD INDIGENA AYMARA CARAGUANO CHARVINTO</v>
          </cell>
          <cell r="S607" t="str">
            <v>BANCO ESTADO DE CHILE</v>
          </cell>
          <cell r="T607" t="str">
            <v>CUENTA DE AHORROS</v>
          </cell>
          <cell r="U607">
            <v>0</v>
          </cell>
          <cell r="V607" t="str">
            <v>SERGIO ALEXIS MAMANI GARCIA</v>
          </cell>
          <cell r="W607" t="str">
            <v>12.937.530-2</v>
          </cell>
          <cell r="X607" t="str">
            <v>CATALINA DE LOS RIOS 4053</v>
          </cell>
          <cell r="Y607">
            <v>0</v>
          </cell>
          <cell r="Z607">
            <v>973261989</v>
          </cell>
          <cell r="AA607" t="str">
            <v>SEALEXIS2204@GMAIL.COM</v>
          </cell>
          <cell r="AB607">
            <v>0</v>
          </cell>
          <cell r="AC607" t="str">
            <v>Ver Archivo</v>
          </cell>
          <cell r="AD607" t="str">
            <v>Ver Archivo</v>
          </cell>
          <cell r="AE607" t="str">
            <v>Ver Archivo</v>
          </cell>
          <cell r="AF607" t="str">
            <v>Ver Archivo</v>
          </cell>
          <cell r="AG607" t="str">
            <v>Ver Archivo</v>
          </cell>
        </row>
        <row r="608">
          <cell r="B608" t="str">
            <v>75.916.300-1</v>
          </cell>
          <cell r="C608" t="str">
            <v>Validada</v>
          </cell>
          <cell r="D608">
            <v>42843.376481481479</v>
          </cell>
          <cell r="E608">
            <v>0</v>
          </cell>
          <cell r="F608" t="str">
            <v>asociacicon indigena aymara de productores juira marka</v>
          </cell>
          <cell r="G608" t="str">
            <v>colchane s/n</v>
          </cell>
          <cell r="H608" t="str">
            <v>Tamarugal</v>
          </cell>
          <cell r="I608" t="str">
            <v>Colchane</v>
          </cell>
          <cell r="J608">
            <v>0</v>
          </cell>
          <cell r="K608">
            <v>96729506</v>
          </cell>
          <cell r="L608" t="str">
            <v>asociacionaymara.juiramarka@hotmail.com</v>
          </cell>
          <cell r="M608">
            <v>43022</v>
          </cell>
          <cell r="N608">
            <v>43752</v>
          </cell>
          <cell r="O608">
            <v>36685</v>
          </cell>
          <cell r="P608">
            <v>0</v>
          </cell>
          <cell r="Q608">
            <v>1365529040</v>
          </cell>
          <cell r="R608" t="str">
            <v>asociascion indigena aymara de productores juira marka</v>
          </cell>
          <cell r="S608" t="str">
            <v>BANCO ESTADO DE CHILE</v>
          </cell>
          <cell r="T608" t="str">
            <v>CUENTA DE AHORROS</v>
          </cell>
          <cell r="U608">
            <v>0</v>
          </cell>
          <cell r="V608" t="str">
            <v>basilio eliseo choque mamani</v>
          </cell>
          <cell r="W608" t="str">
            <v>6.409.769-5</v>
          </cell>
          <cell r="X608" t="str">
            <v>colchane s/n</v>
          </cell>
          <cell r="Y608">
            <v>0</v>
          </cell>
          <cell r="Z608">
            <v>96729506</v>
          </cell>
          <cell r="AA608" t="str">
            <v>asociacionaymara.juiramarka@hotmail.com</v>
          </cell>
          <cell r="AB608">
            <v>0</v>
          </cell>
          <cell r="AC608" t="str">
            <v>Ver Archivo</v>
          </cell>
          <cell r="AD608" t="str">
            <v>Ver Archivo</v>
          </cell>
          <cell r="AE608" t="str">
            <v>Ver Archivo</v>
          </cell>
          <cell r="AF608" t="str">
            <v>Ver Archivo</v>
          </cell>
          <cell r="AG608" t="str">
            <v>Ver Archivo</v>
          </cell>
        </row>
        <row r="609">
          <cell r="B609" t="str">
            <v>65.020.164-7</v>
          </cell>
          <cell r="C609" t="str">
            <v>Validada</v>
          </cell>
          <cell r="D609">
            <v>42845.364155092589</v>
          </cell>
          <cell r="E609">
            <v>0</v>
          </cell>
          <cell r="F609" t="str">
            <v>Asociacion indigena sayra waylla</v>
          </cell>
          <cell r="G609" t="str">
            <v>av salvador allende 2458</v>
          </cell>
          <cell r="H609" t="str">
            <v>Iquique</v>
          </cell>
          <cell r="I609" t="str">
            <v>Iquique</v>
          </cell>
          <cell r="J609">
            <v>572434686</v>
          </cell>
          <cell r="K609">
            <v>956467190</v>
          </cell>
          <cell r="L609" t="str">
            <v>amauta.iqq@gmail.com</v>
          </cell>
          <cell r="M609">
            <v>42188</v>
          </cell>
          <cell r="N609">
            <v>42919</v>
          </cell>
          <cell r="O609">
            <v>39930</v>
          </cell>
          <cell r="P609">
            <v>0</v>
          </cell>
          <cell r="Q609">
            <v>1366249741</v>
          </cell>
          <cell r="R609" t="str">
            <v>Asociación Indigena Sayra Waylla</v>
          </cell>
          <cell r="S609" t="str">
            <v>BANCO ESTADO DE CHILE</v>
          </cell>
          <cell r="T609" t="str">
            <v>CUENTA DE AHORROS</v>
          </cell>
          <cell r="U609">
            <v>0</v>
          </cell>
          <cell r="V609" t="str">
            <v>manuel garcia quihuata</v>
          </cell>
          <cell r="W609" t="str">
            <v>17.096.406-3</v>
          </cell>
          <cell r="X609" t="str">
            <v>av salvador allende 2458</v>
          </cell>
          <cell r="Y609">
            <v>572434686</v>
          </cell>
          <cell r="Z609">
            <v>956467190</v>
          </cell>
          <cell r="AA609" t="str">
            <v>amauta.iqq@gmail.com</v>
          </cell>
          <cell r="AB609">
            <v>0</v>
          </cell>
          <cell r="AC609" t="str">
            <v>Ver Archivo</v>
          </cell>
          <cell r="AD609" t="str">
            <v>Ver Archivo</v>
          </cell>
          <cell r="AE609" t="str">
            <v>Ver Archivo</v>
          </cell>
          <cell r="AF609" t="str">
            <v>Ver Archivo</v>
          </cell>
          <cell r="AG609" t="str">
            <v>Ver Archivo</v>
          </cell>
        </row>
        <row r="610">
          <cell r="B610" t="str">
            <v>65.059.741-9</v>
          </cell>
          <cell r="C610" t="str">
            <v>Validada</v>
          </cell>
          <cell r="D610">
            <v>42849.470057870371</v>
          </cell>
          <cell r="E610">
            <v>0</v>
          </cell>
          <cell r="F610" t="str">
            <v>CENTRO SOCIAL Y CULTURAL DE PADRES Y APODERADOS DE APOYO A LA ORQUESTA SINFONICA INFANTIL JUVENIL DE PICA</v>
          </cell>
          <cell r="G610" t="str">
            <v>Balmaceda nº 299</v>
          </cell>
          <cell r="H610" t="str">
            <v>Tamarugal</v>
          </cell>
          <cell r="I610" t="str">
            <v>Pica</v>
          </cell>
          <cell r="J610">
            <v>572741530</v>
          </cell>
          <cell r="K610">
            <v>973993879</v>
          </cell>
          <cell r="L610" t="str">
            <v>orietty@yahoo.es</v>
          </cell>
          <cell r="M610">
            <v>42832</v>
          </cell>
          <cell r="N610">
            <v>43928</v>
          </cell>
          <cell r="O610">
            <v>41156</v>
          </cell>
          <cell r="P610">
            <v>0</v>
          </cell>
          <cell r="Q610">
            <v>201710157618</v>
          </cell>
          <cell r="R610" t="str">
            <v>NANCY ORIETTA CAYO PALALAPE</v>
          </cell>
          <cell r="S610" t="str">
            <v>COOPEUCH</v>
          </cell>
          <cell r="T610" t="str">
            <v>CUENTA DE AHORROS</v>
          </cell>
          <cell r="U610">
            <v>0</v>
          </cell>
          <cell r="V610" t="str">
            <v>Nancy Orietta Cayo Palape</v>
          </cell>
          <cell r="W610" t="str">
            <v>10.120.763-3</v>
          </cell>
          <cell r="X610" t="str">
            <v>Lord Cochrane nº 231</v>
          </cell>
          <cell r="Y610">
            <v>572741530</v>
          </cell>
          <cell r="Z610">
            <v>973993879</v>
          </cell>
          <cell r="AA610" t="str">
            <v>orietty@yahoo.es</v>
          </cell>
          <cell r="AB610">
            <v>0</v>
          </cell>
          <cell r="AC610" t="str">
            <v>Ver Archivo</v>
          </cell>
          <cell r="AD610">
            <v>0</v>
          </cell>
          <cell r="AE610" t="str">
            <v>Ver Archivo</v>
          </cell>
          <cell r="AF610">
            <v>0</v>
          </cell>
          <cell r="AG610">
            <v>0</v>
          </cell>
        </row>
        <row r="611">
          <cell r="B611" t="str">
            <v>65.072.084-9</v>
          </cell>
          <cell r="C611" t="str">
            <v>Validada</v>
          </cell>
          <cell r="D611">
            <v>42843.653287037036</v>
          </cell>
          <cell r="E611">
            <v>0</v>
          </cell>
          <cell r="F611" t="str">
            <v>CLUB DEPORTIVO LA HERMANDAD</v>
          </cell>
          <cell r="G611" t="str">
            <v>FCO. BILBAO 4148, DEPTO. 2005</v>
          </cell>
          <cell r="H611" t="str">
            <v>Iquique</v>
          </cell>
          <cell r="I611" t="str">
            <v>Iquique</v>
          </cell>
          <cell r="J611">
            <v>0</v>
          </cell>
          <cell r="K611">
            <v>56984443882</v>
          </cell>
          <cell r="L611" t="str">
            <v>lahermandadfutbol@gmail.com</v>
          </cell>
          <cell r="M611">
            <v>42795</v>
          </cell>
          <cell r="N611">
            <v>44256</v>
          </cell>
          <cell r="O611">
            <v>41152</v>
          </cell>
          <cell r="P611">
            <v>0</v>
          </cell>
          <cell r="Q611">
            <v>1860435809</v>
          </cell>
          <cell r="R611" t="str">
            <v>CLUB DEPORTIVO LA HERMANDAD</v>
          </cell>
          <cell r="S611" t="str">
            <v>BANCO ESTADO DE CHILE</v>
          </cell>
          <cell r="T611" t="str">
            <v>CUENTA DE AHORROS</v>
          </cell>
          <cell r="U611">
            <v>0</v>
          </cell>
          <cell r="V611" t="str">
            <v>BYRON MAURICIO GREGORIO ROMERO ARANCIBIA</v>
          </cell>
          <cell r="W611" t="str">
            <v>14.105.921-1</v>
          </cell>
          <cell r="X611" t="str">
            <v>FCO. BILBAO 4148. DEPTO 2005</v>
          </cell>
          <cell r="Y611">
            <v>0</v>
          </cell>
          <cell r="Z611">
            <v>56984443882</v>
          </cell>
          <cell r="AA611" t="str">
            <v>byron_romeroa@hotmail.com</v>
          </cell>
          <cell r="AB611">
            <v>0</v>
          </cell>
          <cell r="AC611" t="str">
            <v>Ver Archivo</v>
          </cell>
          <cell r="AD611" t="str">
            <v>Ver Archivo</v>
          </cell>
          <cell r="AE611" t="str">
            <v>Ver Archivo</v>
          </cell>
          <cell r="AF611" t="str">
            <v>Ver Archivo</v>
          </cell>
          <cell r="AG611" t="str">
            <v>Ver Archivo</v>
          </cell>
        </row>
        <row r="612">
          <cell r="B612" t="str">
            <v>65.641.240-2</v>
          </cell>
          <cell r="C612" t="str">
            <v>Validada</v>
          </cell>
          <cell r="D612">
            <v>42845.40662037037</v>
          </cell>
          <cell r="E612">
            <v>0</v>
          </cell>
          <cell r="F612" t="str">
            <v>Club Adulto Mayor Los Cóndores de Iquique</v>
          </cell>
          <cell r="G612" t="str">
            <v>Libertad n° 1165</v>
          </cell>
          <cell r="H612" t="str">
            <v>Iquique</v>
          </cell>
          <cell r="I612" t="str">
            <v>Iquique</v>
          </cell>
          <cell r="J612">
            <v>572441612</v>
          </cell>
          <cell r="K612">
            <v>979022379</v>
          </cell>
          <cell r="L612" t="str">
            <v>clubamloscondores@gmail.com</v>
          </cell>
          <cell r="M612">
            <v>42103</v>
          </cell>
          <cell r="N612">
            <v>43199</v>
          </cell>
          <cell r="O612">
            <v>38807</v>
          </cell>
          <cell r="P612">
            <v>0</v>
          </cell>
          <cell r="Q612">
            <v>1260340146</v>
          </cell>
          <cell r="R612" t="str">
            <v>Club del Adulto Mayor Los Condores de Iquique</v>
          </cell>
          <cell r="S612" t="str">
            <v>BANCO ESTADO DE CHILE</v>
          </cell>
          <cell r="T612" t="str">
            <v>CUENTA DE AHORROS</v>
          </cell>
          <cell r="U612">
            <v>0</v>
          </cell>
          <cell r="V612" t="str">
            <v>Raúl Gastón Astorga Carreño</v>
          </cell>
          <cell r="W612" t="str">
            <v>4.357.813-8</v>
          </cell>
          <cell r="X612" t="str">
            <v>Yabricoya n°2907 , Iquique</v>
          </cell>
          <cell r="Y612">
            <v>572441612</v>
          </cell>
          <cell r="Z612">
            <v>79022379</v>
          </cell>
          <cell r="AA612" t="str">
            <v>presidentecamloscondores@gmail.com</v>
          </cell>
          <cell r="AB612">
            <v>0</v>
          </cell>
          <cell r="AC612" t="str">
            <v>Ver Archivo</v>
          </cell>
          <cell r="AD612" t="str">
            <v>Ver Archivo</v>
          </cell>
          <cell r="AE612" t="str">
            <v>Ver Archivo</v>
          </cell>
          <cell r="AF612" t="str">
            <v>Ver Archivo</v>
          </cell>
          <cell r="AG612" t="str">
            <v>Ver Archivo</v>
          </cell>
        </row>
        <row r="613">
          <cell r="B613" t="str">
            <v>65.102.767-5</v>
          </cell>
          <cell r="C613" t="str">
            <v>Validada</v>
          </cell>
          <cell r="D613">
            <v>42853.693368055552</v>
          </cell>
          <cell r="E613">
            <v>0</v>
          </cell>
          <cell r="F613" t="str">
            <v>centro cultural social y deportivo colo colo femenino</v>
          </cell>
          <cell r="G613" t="str">
            <v>zergers #987</v>
          </cell>
          <cell r="H613" t="str">
            <v>Iquique</v>
          </cell>
          <cell r="I613" t="str">
            <v>Iquique</v>
          </cell>
          <cell r="J613">
            <v>0</v>
          </cell>
          <cell r="K613">
            <v>986032272</v>
          </cell>
          <cell r="L613" t="str">
            <v>luis.pedraza@live.cl</v>
          </cell>
          <cell r="M613">
            <v>42752</v>
          </cell>
          <cell r="N613">
            <v>43847</v>
          </cell>
          <cell r="O613">
            <v>41981</v>
          </cell>
          <cell r="P613">
            <v>0</v>
          </cell>
          <cell r="Q613">
            <v>1371384177</v>
          </cell>
          <cell r="R613" t="str">
            <v>LUIS ALFONSO PEDRAZA MARIN</v>
          </cell>
          <cell r="S613" t="str">
            <v>BANCO ESTADO DE CHILE</v>
          </cell>
          <cell r="T613" t="str">
            <v>CHEQUERA ELECTRONICA/ CUENTA VISTA</v>
          </cell>
          <cell r="U613">
            <v>0</v>
          </cell>
          <cell r="V613" t="str">
            <v>LUIS ALFONSO PEDRAZA MARIN</v>
          </cell>
          <cell r="W613" t="str">
            <v>16.056.860-7</v>
          </cell>
          <cell r="X613" t="str">
            <v>ZEGERS 987</v>
          </cell>
          <cell r="Y613">
            <v>0</v>
          </cell>
          <cell r="Z613">
            <v>986032272</v>
          </cell>
          <cell r="AA613" t="str">
            <v>luis.pedraza@live.cl</v>
          </cell>
          <cell r="AB613">
            <v>0</v>
          </cell>
          <cell r="AC613">
            <v>0</v>
          </cell>
          <cell r="AD613" t="str">
            <v>Ver Archivo</v>
          </cell>
          <cell r="AE613" t="str">
            <v>Ver Archivo</v>
          </cell>
          <cell r="AF613">
            <v>0</v>
          </cell>
          <cell r="AG613">
            <v>0</v>
          </cell>
        </row>
        <row r="614">
          <cell r="B614" t="str">
            <v>65.098.758-6</v>
          </cell>
          <cell r="C614" t="str">
            <v>Validada</v>
          </cell>
          <cell r="D614">
            <v>42845.413634259261</v>
          </cell>
          <cell r="E614">
            <v>0</v>
          </cell>
          <cell r="F614" t="str">
            <v>CLUB ADULTO MAYOR SARA VERGARA</v>
          </cell>
          <cell r="G614" t="str">
            <v>BULNES 893</v>
          </cell>
          <cell r="H614" t="str">
            <v>Iquique</v>
          </cell>
          <cell r="I614" t="str">
            <v>Iquique</v>
          </cell>
          <cell r="J614">
            <v>0</v>
          </cell>
          <cell r="K614">
            <v>965900110</v>
          </cell>
          <cell r="L614" t="str">
            <v>clubadultomayorsaravergara@gmail.com</v>
          </cell>
          <cell r="M614">
            <v>41848</v>
          </cell>
          <cell r="N614">
            <v>42945</v>
          </cell>
          <cell r="O614">
            <v>36475</v>
          </cell>
          <cell r="P614">
            <v>0</v>
          </cell>
          <cell r="Q614">
            <v>1371247625</v>
          </cell>
          <cell r="R614" t="str">
            <v>CLUB ADULTO MAYOR SARA VERGARA</v>
          </cell>
          <cell r="S614" t="str">
            <v>BANCO ESTADO DE CHILE</v>
          </cell>
          <cell r="T614" t="str">
            <v>CUENTA DE AHORROS</v>
          </cell>
          <cell r="U614">
            <v>0</v>
          </cell>
          <cell r="V614" t="str">
            <v>MARIACRISTINA VILLENA NEIRA</v>
          </cell>
          <cell r="W614" t="str">
            <v>5.160.358-3</v>
          </cell>
          <cell r="X614" t="str">
            <v>BULNES 893</v>
          </cell>
          <cell r="Y614">
            <v>0</v>
          </cell>
          <cell r="Z614">
            <v>965900110</v>
          </cell>
          <cell r="AA614" t="str">
            <v>clubadultomayorsaravergara@gmail.com</v>
          </cell>
          <cell r="AB614">
            <v>0</v>
          </cell>
          <cell r="AC614" t="str">
            <v>Ver Archivo</v>
          </cell>
          <cell r="AD614" t="str">
            <v>Ver Archivo</v>
          </cell>
          <cell r="AE614" t="str">
            <v>Ver Archivo</v>
          </cell>
          <cell r="AF614" t="str">
            <v>Ver Archivo</v>
          </cell>
          <cell r="AG614" t="str">
            <v>Ver Archivo</v>
          </cell>
        </row>
        <row r="615">
          <cell r="B615" t="str">
            <v>65.236.980-4</v>
          </cell>
          <cell r="C615" t="str">
            <v>Validada</v>
          </cell>
          <cell r="D615">
            <v>42845.414907407408</v>
          </cell>
          <cell r="E615">
            <v>0</v>
          </cell>
          <cell r="F615" t="str">
            <v>CORPORACION HIJOS DE IQUIQUE</v>
          </cell>
          <cell r="G615" t="str">
            <v>PEDRO GAMBONI 2739</v>
          </cell>
          <cell r="H615" t="str">
            <v>Iquique</v>
          </cell>
          <cell r="I615" t="str">
            <v>Iquique</v>
          </cell>
          <cell r="J615">
            <v>0</v>
          </cell>
          <cell r="K615">
            <v>993083333</v>
          </cell>
          <cell r="L615" t="str">
            <v>corporacionhijosdeiquique@gmail.com</v>
          </cell>
          <cell r="M615">
            <v>41867</v>
          </cell>
          <cell r="N615">
            <v>42963</v>
          </cell>
          <cell r="O615">
            <v>36046</v>
          </cell>
          <cell r="P615">
            <v>0</v>
          </cell>
          <cell r="Q615">
            <v>1365596766</v>
          </cell>
          <cell r="R615" t="str">
            <v>CORPORACION HIJOS DE IQUIQUE</v>
          </cell>
          <cell r="S615" t="str">
            <v>BANCO ESTADO DE CHILE</v>
          </cell>
          <cell r="T615" t="str">
            <v>CUENTA DE AHORROS</v>
          </cell>
          <cell r="U615">
            <v>0</v>
          </cell>
          <cell r="V615" t="str">
            <v>JUANA AMANDA TRONCOSO ROUVE</v>
          </cell>
          <cell r="W615" t="str">
            <v>4.390.643-7</v>
          </cell>
          <cell r="X615" t="str">
            <v>PEDRO GAMBONI 2739</v>
          </cell>
          <cell r="Y615">
            <v>0</v>
          </cell>
          <cell r="Z615">
            <v>993083333</v>
          </cell>
          <cell r="AA615" t="str">
            <v>corporacionhijosdeiquique@gmail.com</v>
          </cell>
          <cell r="AB615">
            <v>0</v>
          </cell>
          <cell r="AC615" t="str">
            <v>Ver Archivo</v>
          </cell>
          <cell r="AD615" t="str">
            <v>Ver Archivo</v>
          </cell>
          <cell r="AE615" t="str">
            <v>Ver Archivo</v>
          </cell>
          <cell r="AF615" t="str">
            <v>Ver Archivo</v>
          </cell>
          <cell r="AG615" t="str">
            <v>Ver Archivo</v>
          </cell>
        </row>
        <row r="616">
          <cell r="B616" t="str">
            <v>65.037.189-5</v>
          </cell>
          <cell r="C616" t="str">
            <v>Grabado</v>
          </cell>
          <cell r="D616" t="str">
            <v>0000-00-00 00:00:00</v>
          </cell>
          <cell r="E616">
            <v>0</v>
          </cell>
          <cell r="F616">
            <v>0</v>
          </cell>
          <cell r="G616">
            <v>0</v>
          </cell>
          <cell r="H616">
            <v>0</v>
          </cell>
          <cell r="I616">
            <v>0</v>
          </cell>
          <cell r="J616">
            <v>0</v>
          </cell>
          <cell r="K616">
            <v>0</v>
          </cell>
          <cell r="L616">
            <v>0</v>
          </cell>
          <cell r="M616" t="str">
            <v>0000-00-00</v>
          </cell>
          <cell r="N616" t="str">
            <v>0000-00-00</v>
          </cell>
          <cell r="O616" t="str">
            <v>0000-00-00</v>
          </cell>
          <cell r="P616">
            <v>0</v>
          </cell>
          <cell r="Q616">
            <v>0</v>
          </cell>
          <cell r="R616">
            <v>0</v>
          </cell>
          <cell r="S616">
            <v>0</v>
          </cell>
          <cell r="T616">
            <v>0</v>
          </cell>
          <cell r="U616">
            <v>0</v>
          </cell>
          <cell r="V616">
            <v>0</v>
          </cell>
          <cell r="W616">
            <v>0</v>
          </cell>
          <cell r="X616">
            <v>0</v>
          </cell>
          <cell r="Y616">
            <v>0</v>
          </cell>
          <cell r="Z616">
            <v>0</v>
          </cell>
          <cell r="AA616">
            <v>0</v>
          </cell>
          <cell r="AB616">
            <v>0</v>
          </cell>
          <cell r="AC616">
            <v>0</v>
          </cell>
          <cell r="AD616">
            <v>0</v>
          </cell>
          <cell r="AE616">
            <v>0</v>
          </cell>
          <cell r="AF616">
            <v>0</v>
          </cell>
          <cell r="AG616">
            <v>0</v>
          </cell>
        </row>
        <row r="617">
          <cell r="B617" t="str">
            <v>65.011.408-6</v>
          </cell>
          <cell r="C617" t="str">
            <v>Validada</v>
          </cell>
          <cell r="D617">
            <v>42846.407627314817</v>
          </cell>
          <cell r="E617">
            <v>0</v>
          </cell>
          <cell r="F617" t="str">
            <v>Centro Deportivo Social y Cultural Ex Alumnos Iquique English College</v>
          </cell>
          <cell r="G617" t="str">
            <v>Las Bugambilias 2311</v>
          </cell>
          <cell r="H617" t="str">
            <v>Iquique</v>
          </cell>
          <cell r="I617" t="str">
            <v>Iquique</v>
          </cell>
          <cell r="J617">
            <v>0</v>
          </cell>
          <cell r="K617">
            <v>977797392</v>
          </cell>
          <cell r="L617" t="str">
            <v>jvarash@vtr.net</v>
          </cell>
          <cell r="M617">
            <v>41909</v>
          </cell>
          <cell r="N617">
            <v>43005</v>
          </cell>
          <cell r="O617">
            <v>40703</v>
          </cell>
          <cell r="P617">
            <v>0</v>
          </cell>
          <cell r="Q617">
            <v>1366068275</v>
          </cell>
          <cell r="R617" t="str">
            <v>entro Deportivo Social y Cultural Ex Alumnos Iquique English College</v>
          </cell>
          <cell r="S617" t="str">
            <v>BANCO ESTADO DE CHILE</v>
          </cell>
          <cell r="T617" t="str">
            <v>CUENTA DE AHORROS</v>
          </cell>
          <cell r="U617">
            <v>0</v>
          </cell>
          <cell r="V617" t="str">
            <v>Elena Loayza Brañez</v>
          </cell>
          <cell r="W617" t="str">
            <v>5.942.016-k</v>
          </cell>
          <cell r="X617" t="str">
            <v>Las Bugambilias 2311</v>
          </cell>
          <cell r="Y617">
            <v>0</v>
          </cell>
          <cell r="Z617">
            <v>976236817</v>
          </cell>
          <cell r="AA617" t="str">
            <v>elena.loayza.branez@gmail.com</v>
          </cell>
          <cell r="AB617">
            <v>0</v>
          </cell>
          <cell r="AC617" t="str">
            <v>Ver Archivo</v>
          </cell>
          <cell r="AD617" t="str">
            <v>Ver Archivo</v>
          </cell>
          <cell r="AE617" t="str">
            <v>Ver Archivo</v>
          </cell>
          <cell r="AF617" t="str">
            <v>Ver Archivo</v>
          </cell>
          <cell r="AG617" t="str">
            <v>Ver Archivo</v>
          </cell>
        </row>
        <row r="618">
          <cell r="B618" t="str">
            <v>65.011.408-6</v>
          </cell>
          <cell r="C618" t="str">
            <v>Validada</v>
          </cell>
          <cell r="D618">
            <v>42846.407627314817</v>
          </cell>
          <cell r="E618">
            <v>0</v>
          </cell>
          <cell r="F618" t="str">
            <v>Centro Deportivo Social y Cultural Ex Alumnos Iquique English College</v>
          </cell>
          <cell r="G618" t="str">
            <v>Las Bugambilias 2311</v>
          </cell>
          <cell r="H618" t="str">
            <v>Iquique</v>
          </cell>
          <cell r="I618" t="str">
            <v>Iquique</v>
          </cell>
          <cell r="J618">
            <v>0</v>
          </cell>
          <cell r="K618">
            <v>977797392</v>
          </cell>
          <cell r="L618" t="str">
            <v>jvarash@vtr.net</v>
          </cell>
          <cell r="M618">
            <v>41909</v>
          </cell>
          <cell r="N618">
            <v>43005</v>
          </cell>
          <cell r="O618">
            <v>40703</v>
          </cell>
          <cell r="P618">
            <v>0</v>
          </cell>
          <cell r="Q618">
            <v>1366068275</v>
          </cell>
          <cell r="R618" t="str">
            <v>entro Deportivo Social y Cultural Ex Alumnos Iquique English College</v>
          </cell>
          <cell r="S618" t="str">
            <v>BANCO ESTADO DE CHILE</v>
          </cell>
          <cell r="T618" t="str">
            <v>CUENTA DE AHORROS</v>
          </cell>
          <cell r="U618">
            <v>0</v>
          </cell>
          <cell r="V618" t="str">
            <v>Elena Loayza Brañez</v>
          </cell>
          <cell r="W618" t="str">
            <v>5.942.016-k</v>
          </cell>
          <cell r="X618" t="str">
            <v>Las Bugambilias 2311</v>
          </cell>
          <cell r="Y618">
            <v>0</v>
          </cell>
          <cell r="Z618">
            <v>976236817</v>
          </cell>
          <cell r="AA618" t="str">
            <v>elena.loayza.branez@gmail.com</v>
          </cell>
          <cell r="AB618">
            <v>0</v>
          </cell>
          <cell r="AC618" t="str">
            <v>Ver Archivo</v>
          </cell>
          <cell r="AD618" t="str">
            <v>Ver Archivo</v>
          </cell>
          <cell r="AE618" t="str">
            <v>Ver Archivo</v>
          </cell>
          <cell r="AF618" t="str">
            <v>Ver Archivo</v>
          </cell>
          <cell r="AG618">
            <v>0</v>
          </cell>
        </row>
        <row r="619">
          <cell r="B619" t="str">
            <v>74.019.900-5</v>
          </cell>
          <cell r="C619" t="str">
            <v>Grabado</v>
          </cell>
          <cell r="D619">
            <v>42847.440648148149</v>
          </cell>
          <cell r="E619">
            <v>0</v>
          </cell>
          <cell r="F619" t="str">
            <v>SINDICATO DE BUZOS MARISCADORES DE CALETA PISAGUA</v>
          </cell>
          <cell r="G619" t="str">
            <v>ARTURO PRAT S/N PISAGUA</v>
          </cell>
          <cell r="H619" t="str">
            <v>Tamarugal</v>
          </cell>
          <cell r="I619" t="str">
            <v>Huara</v>
          </cell>
          <cell r="J619">
            <v>976584033</v>
          </cell>
          <cell r="K619">
            <v>0</v>
          </cell>
          <cell r="L619" t="str">
            <v>rgeerald67@gmail.com</v>
          </cell>
          <cell r="M619">
            <v>42326</v>
          </cell>
          <cell r="N619">
            <v>43057</v>
          </cell>
          <cell r="O619">
            <v>33719</v>
          </cell>
          <cell r="P619">
            <v>0</v>
          </cell>
          <cell r="Q619">
            <v>1366267081</v>
          </cell>
          <cell r="R619" t="str">
            <v>SINDICATO DE BUZOS MARISCADORES DE CALETA PISAGUA</v>
          </cell>
          <cell r="S619" t="str">
            <v>BANCO ESTADO DE CHILE</v>
          </cell>
          <cell r="T619" t="str">
            <v>CUENTA DE AHORROS</v>
          </cell>
          <cell r="U619">
            <v>0</v>
          </cell>
          <cell r="V619" t="str">
            <v>GERALDO HUMBERTO RIVERA SEGURA</v>
          </cell>
          <cell r="W619" t="str">
            <v>9.017.676-5</v>
          </cell>
          <cell r="X619" t="str">
            <v>TORIBIO RABINT</v>
          </cell>
          <cell r="Y619">
            <v>976584033</v>
          </cell>
          <cell r="Z619">
            <v>976584033</v>
          </cell>
          <cell r="AA619" t="str">
            <v>rgerald67@gmail.com</v>
          </cell>
          <cell r="AB619">
            <v>0</v>
          </cell>
          <cell r="AC619" t="str">
            <v>Ver Archivo</v>
          </cell>
          <cell r="AD619" t="str">
            <v>Ver Archivo</v>
          </cell>
          <cell r="AE619">
            <v>0</v>
          </cell>
          <cell r="AF619">
            <v>0</v>
          </cell>
          <cell r="AG619">
            <v>0</v>
          </cell>
        </row>
        <row r="620">
          <cell r="B620" t="str">
            <v>65.091.313-2</v>
          </cell>
          <cell r="C620" t="str">
            <v>Validada</v>
          </cell>
          <cell r="D620">
            <v>42849.524745370371</v>
          </cell>
          <cell r="E620">
            <v>0</v>
          </cell>
          <cell r="F620" t="str">
            <v>Centro Social Cultural Camino del Inca</v>
          </cell>
          <cell r="G620" t="str">
            <v>Arturo Pérez Canto 2048</v>
          </cell>
          <cell r="H620" t="str">
            <v>Iquique</v>
          </cell>
          <cell r="I620" t="str">
            <v>Iquique</v>
          </cell>
          <cell r="J620">
            <v>572244809</v>
          </cell>
          <cell r="K620">
            <v>995635799</v>
          </cell>
          <cell r="L620" t="str">
            <v>cc.caminodelinca@hotmail.com</v>
          </cell>
          <cell r="M620">
            <v>41884</v>
          </cell>
          <cell r="N620">
            <v>42980</v>
          </cell>
          <cell r="O620">
            <v>41754</v>
          </cell>
          <cell r="P620">
            <v>0</v>
          </cell>
          <cell r="Q620">
            <v>1270084148</v>
          </cell>
          <cell r="R620" t="str">
            <v>Centro Social Cultural Camino del Inca</v>
          </cell>
          <cell r="S620" t="str">
            <v>BANCO ESTADO DE CHILE</v>
          </cell>
          <cell r="T620" t="str">
            <v>CHEQUERA ELECTRONICA/ CUENTA VISTA</v>
          </cell>
          <cell r="U620">
            <v>0</v>
          </cell>
          <cell r="V620" t="str">
            <v>Hellen Alejandra Grimaldi Aguilera</v>
          </cell>
          <cell r="W620" t="str">
            <v>10.135.384-2</v>
          </cell>
          <cell r="X620" t="str">
            <v>Oscar Bonilla 508</v>
          </cell>
          <cell r="Y620">
            <v>0</v>
          </cell>
          <cell r="Z620">
            <v>992720249</v>
          </cell>
          <cell r="AA620" t="str">
            <v>hellengrim@hotmail.com</v>
          </cell>
          <cell r="AB620">
            <v>0</v>
          </cell>
          <cell r="AC620" t="str">
            <v>Ver Archivo</v>
          </cell>
          <cell r="AD620" t="str">
            <v>Ver Archivo</v>
          </cell>
          <cell r="AE620" t="str">
            <v>Ver Archivo</v>
          </cell>
          <cell r="AF620" t="str">
            <v>Ver Archivo</v>
          </cell>
          <cell r="AG620" t="str">
            <v>Ver Archivo</v>
          </cell>
        </row>
        <row r="621">
          <cell r="B621" t="str">
            <v>75.392.300-4</v>
          </cell>
          <cell r="C621" t="str">
            <v>Grabado</v>
          </cell>
          <cell r="D621">
            <v>42845.669814814813</v>
          </cell>
          <cell r="E621">
            <v>0</v>
          </cell>
          <cell r="F621" t="str">
            <v>CENTRO GENERAL DE PADRES Y APODERADOS LICEO PADRE ALBERTO HURTADO</v>
          </cell>
          <cell r="G621" t="str">
            <v>SIMON BOLIVAR #401</v>
          </cell>
          <cell r="H621" t="str">
            <v>Tamarugal</v>
          </cell>
          <cell r="I621" t="str">
            <v>Pica</v>
          </cell>
          <cell r="J621">
            <v>0</v>
          </cell>
          <cell r="K621">
            <v>954240894</v>
          </cell>
          <cell r="L621" t="str">
            <v>pame.mbrantes@gmail.com</v>
          </cell>
          <cell r="M621" t="str">
            <v>0000-00-00</v>
          </cell>
          <cell r="N621" t="str">
            <v>0000-00-00</v>
          </cell>
          <cell r="O621" t="str">
            <v>0000-00-00</v>
          </cell>
          <cell r="P621">
            <v>0</v>
          </cell>
          <cell r="Q621">
            <v>0</v>
          </cell>
          <cell r="R621">
            <v>0</v>
          </cell>
          <cell r="S621">
            <v>0</v>
          </cell>
          <cell r="T621">
            <v>0</v>
          </cell>
          <cell r="U621">
            <v>0</v>
          </cell>
          <cell r="V621" t="str">
            <v>MARIANELA HAYDE NARVAEZ SOTO</v>
          </cell>
          <cell r="W621" t="str">
            <v>9.818.883-5</v>
          </cell>
          <cell r="X621" t="str">
            <v>SIMON BOLIVAR #401</v>
          </cell>
          <cell r="Y621">
            <v>0</v>
          </cell>
          <cell r="Z621">
            <v>954240894</v>
          </cell>
          <cell r="AA621" t="str">
            <v>pame.mbrantes@gmail.com</v>
          </cell>
          <cell r="AB621">
            <v>0</v>
          </cell>
          <cell r="AC621">
            <v>0</v>
          </cell>
          <cell r="AD621" t="str">
            <v>Ver Archivo</v>
          </cell>
          <cell r="AE621">
            <v>0</v>
          </cell>
          <cell r="AF621">
            <v>0</v>
          </cell>
          <cell r="AG621" t="str">
            <v>Ver Archivo</v>
          </cell>
        </row>
        <row r="622">
          <cell r="B622" t="str">
            <v>72.857.600-6</v>
          </cell>
          <cell r="C622" t="str">
            <v>Validada</v>
          </cell>
          <cell r="D622">
            <v>42845.696481481478</v>
          </cell>
          <cell r="E622">
            <v>0</v>
          </cell>
          <cell r="F622" t="str">
            <v>comunidad indigena aymara de enquelga</v>
          </cell>
          <cell r="G622" t="str">
            <v>enquelga s/n</v>
          </cell>
          <cell r="H622" t="str">
            <v>Tamarugal</v>
          </cell>
          <cell r="I622" t="str">
            <v>Colchane</v>
          </cell>
          <cell r="J622">
            <v>0</v>
          </cell>
          <cell r="K622">
            <v>84011045</v>
          </cell>
          <cell r="L622" t="str">
            <v>comunidaindigena.enquelga@hotmail.com</v>
          </cell>
          <cell r="M622">
            <v>42476</v>
          </cell>
          <cell r="N622">
            <v>43206</v>
          </cell>
          <cell r="O622">
            <v>34771</v>
          </cell>
          <cell r="P622">
            <v>0</v>
          </cell>
          <cell r="Q622">
            <v>1365570260</v>
          </cell>
          <cell r="R622" t="str">
            <v>comunidad indigena aymara de enquelga</v>
          </cell>
          <cell r="S622" t="str">
            <v>BANCO ESTADO DE CHILE</v>
          </cell>
          <cell r="T622" t="str">
            <v>CUENTA DE AHORROS</v>
          </cell>
          <cell r="U622">
            <v>0</v>
          </cell>
          <cell r="V622" t="str">
            <v>sebastian sesar castro flores</v>
          </cell>
          <cell r="W622" t="str">
            <v>15.010.743-1</v>
          </cell>
          <cell r="X622" t="str">
            <v>enquelga s/n</v>
          </cell>
          <cell r="Y622">
            <v>0</v>
          </cell>
          <cell r="Z622">
            <v>84011045</v>
          </cell>
          <cell r="AA622" t="str">
            <v>comunidaindigena.enquelga@hotmail.com</v>
          </cell>
          <cell r="AB622">
            <v>0</v>
          </cell>
          <cell r="AC622" t="str">
            <v>Ver Archivo</v>
          </cell>
          <cell r="AD622" t="str">
            <v>Ver Archivo</v>
          </cell>
          <cell r="AE622" t="str">
            <v>Ver Archivo</v>
          </cell>
          <cell r="AF622" t="str">
            <v>Ver Archivo</v>
          </cell>
          <cell r="AG622" t="str">
            <v>Ver Archivo</v>
          </cell>
        </row>
        <row r="623">
          <cell r="B623" t="str">
            <v>65.059.965-9</v>
          </cell>
          <cell r="C623" t="str">
            <v>Grabado</v>
          </cell>
          <cell r="D623" t="str">
            <v>0000-00-00 00:00:00</v>
          </cell>
          <cell r="E623">
            <v>0</v>
          </cell>
          <cell r="F623" t="str">
            <v>Legion Carampangue Infantes de Desierto</v>
          </cell>
          <cell r="G623" t="str">
            <v>Avenida Arturo Pract 1302</v>
          </cell>
          <cell r="H623" t="str">
            <v>Iquique</v>
          </cell>
          <cell r="I623" t="str">
            <v>Iquique</v>
          </cell>
          <cell r="J623">
            <v>0</v>
          </cell>
          <cell r="K623">
            <v>986934185</v>
          </cell>
          <cell r="L623" t="str">
            <v>jorgemunozfarias@gmail.com</v>
          </cell>
          <cell r="M623">
            <v>40539</v>
          </cell>
          <cell r="N623">
            <v>43826</v>
          </cell>
          <cell r="O623">
            <v>40539</v>
          </cell>
          <cell r="P623">
            <v>0</v>
          </cell>
          <cell r="Q623">
            <v>0</v>
          </cell>
          <cell r="R623">
            <v>0</v>
          </cell>
          <cell r="S623">
            <v>0</v>
          </cell>
          <cell r="T623">
            <v>0</v>
          </cell>
          <cell r="U623">
            <v>0</v>
          </cell>
          <cell r="V623" t="str">
            <v>Jose Saavedra Meza</v>
          </cell>
          <cell r="W623" t="str">
            <v>7.314.189-3</v>
          </cell>
          <cell r="X623" t="str">
            <v>Avenida Arturo Prat 1302</v>
          </cell>
          <cell r="Y623">
            <v>0</v>
          </cell>
          <cell r="Z623">
            <v>986934185</v>
          </cell>
          <cell r="AA623" t="str">
            <v>josesalomon2_1@hotmail.com</v>
          </cell>
          <cell r="AB623">
            <v>0</v>
          </cell>
          <cell r="AC623">
            <v>0</v>
          </cell>
          <cell r="AD623">
            <v>0</v>
          </cell>
          <cell r="AE623">
            <v>0</v>
          </cell>
          <cell r="AF623">
            <v>0</v>
          </cell>
          <cell r="AG623">
            <v>0</v>
          </cell>
        </row>
        <row r="624">
          <cell r="B624" t="str">
            <v>65.058.734-0</v>
          </cell>
          <cell r="C624" t="str">
            <v>Validada</v>
          </cell>
          <cell r="D624">
            <v>42846.503796296296</v>
          </cell>
          <cell r="E624">
            <v>0</v>
          </cell>
          <cell r="F624" t="str">
            <v>Fundación Creseres</v>
          </cell>
          <cell r="G624" t="str">
            <v>Cerro Dragón 3194</v>
          </cell>
          <cell r="H624" t="str">
            <v>Iquique</v>
          </cell>
          <cell r="I624" t="str">
            <v>Iquique</v>
          </cell>
          <cell r="J624">
            <v>572763207</v>
          </cell>
          <cell r="K624">
            <v>952569214</v>
          </cell>
          <cell r="L624" t="str">
            <v>pde24horasiquique@fundacioncreseres.cl</v>
          </cell>
          <cell r="M624">
            <v>42481</v>
          </cell>
          <cell r="N624">
            <v>43211</v>
          </cell>
          <cell r="O624">
            <v>41109</v>
          </cell>
          <cell r="P624">
            <v>0</v>
          </cell>
          <cell r="Q624">
            <v>691544</v>
          </cell>
          <cell r="R624" t="str">
            <v>Fundación Creseres</v>
          </cell>
          <cell r="S624" t="str">
            <v>BANCO SANTANDER-CHILE</v>
          </cell>
          <cell r="T624" t="str">
            <v>CUENTA CORRIENTE</v>
          </cell>
          <cell r="U624">
            <v>0</v>
          </cell>
          <cell r="V624" t="str">
            <v>Carmen Gloria Hidalgo Belmar</v>
          </cell>
          <cell r="W624" t="str">
            <v>11.692.921-k</v>
          </cell>
          <cell r="X624" t="str">
            <v>Vicente Huidobro 125. Temuco</v>
          </cell>
          <cell r="Y624">
            <v>452322257</v>
          </cell>
          <cell r="Z624">
            <v>997576677</v>
          </cell>
          <cell r="AA624" t="str">
            <v>chidalgob@gmail.com</v>
          </cell>
          <cell r="AB624">
            <v>0</v>
          </cell>
          <cell r="AC624" t="str">
            <v>Ver Archivo</v>
          </cell>
          <cell r="AD624">
            <v>0</v>
          </cell>
          <cell r="AE624" t="str">
            <v>Ver Archivo</v>
          </cell>
          <cell r="AF624">
            <v>0</v>
          </cell>
          <cell r="AG624">
            <v>0</v>
          </cell>
        </row>
        <row r="625">
          <cell r="B625" t="str">
            <v>75.065.300-6</v>
          </cell>
          <cell r="C625" t="str">
            <v>Validada</v>
          </cell>
          <cell r="D625">
            <v>42846.515601851854</v>
          </cell>
          <cell r="E625">
            <v>0</v>
          </cell>
          <cell r="F625" t="str">
            <v>ASOCIACIÓN DE FÚTBOL SENIOR DE IQUIQUE</v>
          </cell>
          <cell r="G625" t="str">
            <v>LAS ZAMPOÑAS 2205</v>
          </cell>
          <cell r="H625" t="str">
            <v>Iquique</v>
          </cell>
          <cell r="I625" t="str">
            <v>Iquique</v>
          </cell>
          <cell r="J625">
            <v>572343795</v>
          </cell>
          <cell r="K625">
            <v>56986040763</v>
          </cell>
          <cell r="L625" t="str">
            <v>asfsiquique@gmail.com</v>
          </cell>
          <cell r="M625">
            <v>42409</v>
          </cell>
          <cell r="N625">
            <v>43505</v>
          </cell>
          <cell r="O625">
            <v>36472</v>
          </cell>
          <cell r="P625">
            <v>0</v>
          </cell>
          <cell r="Q625">
            <v>12222000000</v>
          </cell>
          <cell r="R625" t="str">
            <v>ASOCIACIÓN DE FÚTBOL SENIOR DE IQUIQUE</v>
          </cell>
          <cell r="S625" t="str">
            <v>BANCO ESTADO DE CHILE</v>
          </cell>
          <cell r="T625" t="str">
            <v>CHEQUERA ELECTRONICA/ CUENTA VISTA</v>
          </cell>
          <cell r="U625">
            <v>0</v>
          </cell>
          <cell r="V625" t="str">
            <v>CARLOS ENRIQUE CHACAMA GALLARDO</v>
          </cell>
          <cell r="W625" t="str">
            <v>11.466.230-5</v>
          </cell>
          <cell r="X625" t="str">
            <v>LINCOYÁN 2280</v>
          </cell>
          <cell r="Y625">
            <v>5720000</v>
          </cell>
          <cell r="Z625">
            <v>56986040763</v>
          </cell>
          <cell r="AA625" t="str">
            <v>asfsiquique@gmail.com</v>
          </cell>
          <cell r="AB625">
            <v>0</v>
          </cell>
          <cell r="AC625" t="str">
            <v>Ver Archivo</v>
          </cell>
          <cell r="AD625" t="str">
            <v>Ver Archivo</v>
          </cell>
          <cell r="AE625" t="str">
            <v>Ver Archivo</v>
          </cell>
          <cell r="AF625" t="str">
            <v>Ver Archivo</v>
          </cell>
          <cell r="AG625" t="str">
            <v>Ver Archivo</v>
          </cell>
        </row>
        <row r="626">
          <cell r="B626" t="str">
            <v>65.219.480-k</v>
          </cell>
          <cell r="C626" t="str">
            <v>Validada</v>
          </cell>
          <cell r="D626">
            <v>42846.445648148147</v>
          </cell>
          <cell r="E626">
            <v>0</v>
          </cell>
          <cell r="F626" t="str">
            <v>comunidad indigena aymara de villablanca</v>
          </cell>
          <cell r="G626" t="str">
            <v>villablanca sin numero</v>
          </cell>
          <cell r="H626" t="str">
            <v>Tamarugal</v>
          </cell>
          <cell r="I626" t="str">
            <v>Colchane</v>
          </cell>
          <cell r="J626">
            <v>0</v>
          </cell>
          <cell r="K626">
            <v>984685075</v>
          </cell>
          <cell r="L626" t="str">
            <v>ciavillablanca@gmail.com</v>
          </cell>
          <cell r="M626">
            <v>42707</v>
          </cell>
          <cell r="N626">
            <v>43437</v>
          </cell>
          <cell r="O626">
            <v>34546</v>
          </cell>
          <cell r="P626">
            <v>0</v>
          </cell>
          <cell r="Q626">
            <v>1365522460</v>
          </cell>
          <cell r="R626" t="str">
            <v>comunidad indigena aymara de villablanca</v>
          </cell>
          <cell r="S626" t="str">
            <v>BANCO ESTADO DE CHILE</v>
          </cell>
          <cell r="T626" t="str">
            <v>CUENTA DE AHORROS</v>
          </cell>
          <cell r="U626">
            <v>0</v>
          </cell>
          <cell r="V626" t="str">
            <v>rafael mamani amaro</v>
          </cell>
          <cell r="W626" t="str">
            <v>13.759.266-5</v>
          </cell>
          <cell r="X626" t="str">
            <v>padre hurtado 13, alto hospicio</v>
          </cell>
          <cell r="Y626">
            <v>0</v>
          </cell>
          <cell r="Z626">
            <v>984685075</v>
          </cell>
          <cell r="AA626" t="str">
            <v>ciavillablanca@gmail.com</v>
          </cell>
          <cell r="AB626">
            <v>0</v>
          </cell>
          <cell r="AC626" t="str">
            <v>Ver Archivo</v>
          </cell>
          <cell r="AD626" t="str">
            <v>Ver Archivo</v>
          </cell>
          <cell r="AE626" t="str">
            <v>Ver Archivo</v>
          </cell>
          <cell r="AF626" t="str">
            <v>Ver Archivo</v>
          </cell>
          <cell r="AG626" t="str">
            <v>Ver Archivo</v>
          </cell>
        </row>
        <row r="627">
          <cell r="B627" t="str">
            <v>73.726.600-1</v>
          </cell>
          <cell r="C627" t="str">
            <v>Validada</v>
          </cell>
          <cell r="D627">
            <v>42846.521562499998</v>
          </cell>
          <cell r="E627">
            <v>0</v>
          </cell>
          <cell r="F627" t="str">
            <v>Asociación Indígena Aymara Centro Cultural Artesanal Monte Huanapa de Cariquima</v>
          </cell>
          <cell r="G627" t="str">
            <v>pueblo de cariquima s/n°</v>
          </cell>
          <cell r="H627" t="str">
            <v>Tamarugal</v>
          </cell>
          <cell r="I627" t="str">
            <v>Colchane</v>
          </cell>
          <cell r="J627">
            <v>966891237</v>
          </cell>
          <cell r="K627">
            <v>966891237</v>
          </cell>
          <cell r="L627" t="str">
            <v>montehuanapa@gmail.com</v>
          </cell>
          <cell r="M627">
            <v>36383</v>
          </cell>
          <cell r="N627">
            <v>43850</v>
          </cell>
          <cell r="O627">
            <v>36383</v>
          </cell>
          <cell r="P627">
            <v>0</v>
          </cell>
          <cell r="Q627">
            <v>1365027613</v>
          </cell>
          <cell r="R627" t="str">
            <v>ASC IND ART MONTE HUANAPA DE CARIQUIMA</v>
          </cell>
          <cell r="S627" t="str">
            <v>BANCO ESTADO DE CHILE</v>
          </cell>
          <cell r="T627" t="str">
            <v>CUENTA DE AHORROS</v>
          </cell>
          <cell r="U627">
            <v>0</v>
          </cell>
          <cell r="V627" t="str">
            <v>LUZMIRA CHALLAPA MAMANI</v>
          </cell>
          <cell r="W627" t="str">
            <v>10.027.462-0</v>
          </cell>
          <cell r="X627" t="str">
            <v>PUEBLO DE CARIQUIMA S/N°</v>
          </cell>
          <cell r="Y627">
            <v>966891237</v>
          </cell>
          <cell r="Z627">
            <v>966891237</v>
          </cell>
          <cell r="AA627" t="str">
            <v>montehuanapa@gmail.com</v>
          </cell>
          <cell r="AB627">
            <v>0</v>
          </cell>
          <cell r="AC627" t="str">
            <v>Ver Archivo</v>
          </cell>
          <cell r="AD627" t="str">
            <v>Ver Archivo</v>
          </cell>
          <cell r="AE627" t="str">
            <v>Ver Archivo</v>
          </cell>
          <cell r="AF627" t="str">
            <v>Ver Archivo</v>
          </cell>
          <cell r="AG627" t="str">
            <v>Ver Archivo</v>
          </cell>
        </row>
        <row r="628">
          <cell r="B628" t="str">
            <v>65.105.218-1</v>
          </cell>
          <cell r="C628" t="str">
            <v>Grabado</v>
          </cell>
          <cell r="D628">
            <v>42853.697916666664</v>
          </cell>
          <cell r="E628">
            <v>0</v>
          </cell>
          <cell r="F628" t="str">
            <v>Club Social y Cultural de Cachimbo Matillano Regina Bejarano y Rogelio Loayza</v>
          </cell>
          <cell r="G628" t="str">
            <v>Caupolicán S/N°, Matilla, Pica</v>
          </cell>
          <cell r="H628" t="str">
            <v>Tamarugal</v>
          </cell>
          <cell r="I628" t="str">
            <v>Pica</v>
          </cell>
          <cell r="J628">
            <v>572741077</v>
          </cell>
          <cell r="K628">
            <v>978483102</v>
          </cell>
          <cell r="L628" t="str">
            <v>clubdecachimbomatillano@gmail.com</v>
          </cell>
          <cell r="M628">
            <v>42144</v>
          </cell>
          <cell r="N628">
            <v>43240</v>
          </cell>
          <cell r="O628">
            <v>42086</v>
          </cell>
          <cell r="P628">
            <v>0</v>
          </cell>
          <cell r="Q628">
            <v>3770000041</v>
          </cell>
          <cell r="R628" t="str">
            <v>Club Social y Cultural de Cachimbo Matillano Regina Bejarano y Rogelio Loayza</v>
          </cell>
          <cell r="S628" t="str">
            <v>BANCO ESTADO DE CHILE</v>
          </cell>
          <cell r="T628" t="str">
            <v>CHEQUERA ELECTRONICA/ CUENTA VISTA</v>
          </cell>
          <cell r="U628">
            <v>0</v>
          </cell>
          <cell r="V628" t="str">
            <v>Jorge Alberto Moya Riveros</v>
          </cell>
          <cell r="W628" t="str">
            <v>8.470.311-7</v>
          </cell>
          <cell r="X628" t="str">
            <v>Rancagua N° 236, Matilla, Comuna de Pica</v>
          </cell>
          <cell r="Y628">
            <v>572741140</v>
          </cell>
          <cell r="Z628">
            <v>978483102</v>
          </cell>
          <cell r="AA628" t="str">
            <v>jorgealbertomoya7@gmail.com</v>
          </cell>
          <cell r="AB628">
            <v>0</v>
          </cell>
          <cell r="AC628" t="str">
            <v>Ver Archivo</v>
          </cell>
          <cell r="AD628" t="str">
            <v>Ver Archivo</v>
          </cell>
          <cell r="AE628" t="str">
            <v>Ver Archivo</v>
          </cell>
          <cell r="AF628" t="str">
            <v>Ver Archivo</v>
          </cell>
          <cell r="AG628" t="str">
            <v>Ver Archivo</v>
          </cell>
        </row>
        <row r="629">
          <cell r="B629" t="str">
            <v>71.768.600-4</v>
          </cell>
          <cell r="C629" t="str">
            <v>Grabado</v>
          </cell>
          <cell r="D629" t="str">
            <v>0000-00-00 00:00:00</v>
          </cell>
          <cell r="E629">
            <v>0</v>
          </cell>
          <cell r="F629" t="str">
            <v>CORPORACION CULTURAL NUEVA ACROPOLIS CHILE</v>
          </cell>
          <cell r="G629" t="str">
            <v>SAN MARTIN 486</v>
          </cell>
          <cell r="H629" t="str">
            <v>Iquique</v>
          </cell>
          <cell r="I629" t="str">
            <v>Iquique</v>
          </cell>
          <cell r="J629">
            <v>572470080</v>
          </cell>
          <cell r="K629">
            <v>94005037</v>
          </cell>
          <cell r="L629" t="str">
            <v>iquique@nueva-acropolis.cl</v>
          </cell>
          <cell r="M629">
            <v>42083</v>
          </cell>
          <cell r="N629">
            <v>42449</v>
          </cell>
          <cell r="O629">
            <v>33164</v>
          </cell>
          <cell r="P629">
            <v>0</v>
          </cell>
          <cell r="Q629">
            <v>5532795</v>
          </cell>
          <cell r="R629" t="str">
            <v>CORPORACION CULTURAL NUEVA ACROPOLIS</v>
          </cell>
          <cell r="S629" t="str">
            <v>BANCO ESTADO DE CHILE</v>
          </cell>
          <cell r="T629" t="str">
            <v>CUENTA CORRIENTE</v>
          </cell>
          <cell r="U629">
            <v>0</v>
          </cell>
          <cell r="V629" t="str">
            <v>RONNY SANDOVAL VARAS</v>
          </cell>
          <cell r="W629" t="str">
            <v>13.415.245-1</v>
          </cell>
          <cell r="X629" t="str">
            <v>San Martin 486</v>
          </cell>
          <cell r="Y629">
            <v>572470080</v>
          </cell>
          <cell r="Z629">
            <v>94005037</v>
          </cell>
          <cell r="AA629" t="str">
            <v>ronny.sandoval@gmail.com</v>
          </cell>
          <cell r="AB629">
            <v>0</v>
          </cell>
          <cell r="AC629">
            <v>0</v>
          </cell>
          <cell r="AD629">
            <v>0</v>
          </cell>
          <cell r="AE629" t="str">
            <v>Ver Archivo</v>
          </cell>
          <cell r="AF629">
            <v>0</v>
          </cell>
          <cell r="AG629">
            <v>0</v>
          </cell>
        </row>
        <row r="630">
          <cell r="B630" t="str">
            <v>65.938.770-0</v>
          </cell>
          <cell r="C630" t="str">
            <v>Validada</v>
          </cell>
          <cell r="D630">
            <v>42849.527395833335</v>
          </cell>
          <cell r="E630">
            <v>0</v>
          </cell>
          <cell r="F630" t="str">
            <v>COMUNIDAD INDIGENA AYMARA DE AROMA</v>
          </cell>
          <cell r="G630" t="str">
            <v>Pueblo de Aroma s/n</v>
          </cell>
          <cell r="H630" t="str">
            <v>Tamarugal</v>
          </cell>
          <cell r="I630" t="str">
            <v>Huara</v>
          </cell>
          <cell r="J630">
            <v>0</v>
          </cell>
          <cell r="K630">
            <v>955359419</v>
          </cell>
          <cell r="L630" t="str">
            <v>comunidaddearoma@gmail.com</v>
          </cell>
          <cell r="M630">
            <v>39293</v>
          </cell>
          <cell r="N630">
            <v>43577</v>
          </cell>
          <cell r="O630">
            <v>39293</v>
          </cell>
          <cell r="P630">
            <v>0</v>
          </cell>
          <cell r="Q630">
            <v>1371383731</v>
          </cell>
          <cell r="R630" t="str">
            <v>ADAN CHOQUE GARCIA</v>
          </cell>
          <cell r="S630" t="str">
            <v>BANCO ESTADO DE CHILE</v>
          </cell>
          <cell r="T630" t="str">
            <v>CHEQUERA ELECTRONICA/ CUENTA VISTA</v>
          </cell>
          <cell r="U630">
            <v>0</v>
          </cell>
          <cell r="V630" t="str">
            <v>Adan Choque Garcia</v>
          </cell>
          <cell r="W630" t="str">
            <v>5.688.963-9</v>
          </cell>
          <cell r="X630" t="str">
            <v>Pueblo de Aroma s/n</v>
          </cell>
          <cell r="Y630">
            <v>0</v>
          </cell>
          <cell r="Z630">
            <v>955359419</v>
          </cell>
          <cell r="AA630" t="str">
            <v>comunidaddearoma@gmail.com</v>
          </cell>
          <cell r="AB630">
            <v>0</v>
          </cell>
          <cell r="AC630" t="str">
            <v>Ver Archivo</v>
          </cell>
          <cell r="AD630" t="str">
            <v>Ver Archivo</v>
          </cell>
          <cell r="AE630" t="str">
            <v>Ver Archivo</v>
          </cell>
          <cell r="AF630" t="str">
            <v>Ver Archivo</v>
          </cell>
          <cell r="AG630" t="str">
            <v>Ver Archivo</v>
          </cell>
        </row>
        <row r="631">
          <cell r="B631" t="str">
            <v>65.137.863-K</v>
          </cell>
          <cell r="C631" t="str">
            <v>Grabado</v>
          </cell>
          <cell r="D631">
            <v>42849.528194444443</v>
          </cell>
          <cell r="E631">
            <v>0</v>
          </cell>
          <cell r="F631" t="str">
            <v>AGRUPACIÓN SOCIEDAD CULTURAL RELIGIOSA GITANOS SAN LORENZO DEL CARMEN</v>
          </cell>
          <cell r="G631" t="str">
            <v>Manzana #4, sitio #5, La Pampa</v>
          </cell>
          <cell r="H631" t="str">
            <v>Iquique</v>
          </cell>
          <cell r="I631" t="str">
            <v>Alto Hospicio</v>
          </cell>
          <cell r="J631">
            <v>0</v>
          </cell>
          <cell r="K631">
            <v>56988155555</v>
          </cell>
          <cell r="L631" t="str">
            <v>alejandroalvarezroco@gmail.com</v>
          </cell>
          <cell r="M631">
            <v>42296</v>
          </cell>
          <cell r="N631">
            <v>43392</v>
          </cell>
          <cell r="O631">
            <v>42321</v>
          </cell>
          <cell r="P631">
            <v>0</v>
          </cell>
          <cell r="Q631">
            <v>1561037694</v>
          </cell>
          <cell r="R631" t="str">
            <v>Doris Mura Veragua</v>
          </cell>
          <cell r="S631" t="str">
            <v>BANCO ESTADO DE CHILE</v>
          </cell>
          <cell r="T631" t="str">
            <v>CUENTA CORRIENTE</v>
          </cell>
          <cell r="U631">
            <v>0</v>
          </cell>
          <cell r="V631" t="str">
            <v>Jessica Contreras Mura</v>
          </cell>
          <cell r="W631" t="str">
            <v>15.003.943-6</v>
          </cell>
          <cell r="X631" t="str">
            <v>Machali #4223</v>
          </cell>
          <cell r="Y631">
            <v>0</v>
          </cell>
          <cell r="Z631">
            <v>56954867563</v>
          </cell>
          <cell r="AA631" t="str">
            <v>dorismuraveragua@gmail.com</v>
          </cell>
          <cell r="AB631">
            <v>0</v>
          </cell>
          <cell r="AC631" t="str">
            <v>Ver Archivo</v>
          </cell>
          <cell r="AD631" t="str">
            <v>Ver Archivo</v>
          </cell>
          <cell r="AE631" t="str">
            <v>Ver Archivo</v>
          </cell>
          <cell r="AF631" t="str">
            <v>Ver Archivo</v>
          </cell>
          <cell r="AG631" t="str">
            <v>Ver Archivo</v>
          </cell>
        </row>
        <row r="632">
          <cell r="B632" t="str">
            <v>65.109.739-8</v>
          </cell>
          <cell r="C632" t="str">
            <v>Validada</v>
          </cell>
          <cell r="D632">
            <v>42867.626099537039</v>
          </cell>
          <cell r="E632">
            <v>0</v>
          </cell>
          <cell r="F632" t="str">
            <v>Centro Social Cultural Músicos independientes de Tarapaca</v>
          </cell>
          <cell r="G632" t="str">
            <v>Pasaje Mar Caspio 4782</v>
          </cell>
          <cell r="H632" t="str">
            <v>Iquique</v>
          </cell>
          <cell r="I632" t="str">
            <v>Iquique</v>
          </cell>
          <cell r="J632">
            <v>572326717</v>
          </cell>
          <cell r="K632">
            <v>998873029</v>
          </cell>
          <cell r="L632" t="str">
            <v>musicosmita@gmail.com</v>
          </cell>
          <cell r="M632">
            <v>42157</v>
          </cell>
          <cell r="N632">
            <v>43253</v>
          </cell>
          <cell r="O632">
            <v>41830</v>
          </cell>
          <cell r="P632">
            <v>0</v>
          </cell>
          <cell r="Q632">
            <v>6219969739006</v>
          </cell>
          <cell r="R632" t="str">
            <v>centro social cultural musicos independientes de Tarapacá</v>
          </cell>
          <cell r="S632" t="str">
            <v>BANCO ESTADO DE CHILE</v>
          </cell>
          <cell r="T632" t="str">
            <v>CHEQUERA ELECTRONICA/ CUENTA VISTA</v>
          </cell>
          <cell r="U632">
            <v>0</v>
          </cell>
          <cell r="V632" t="str">
            <v>Alberto Gustavo Díaz Parra</v>
          </cell>
          <cell r="W632" t="str">
            <v>6.929.188-0</v>
          </cell>
          <cell r="X632" t="str">
            <v>Pasaje Mar Caspio 4782</v>
          </cell>
          <cell r="Y632">
            <v>0</v>
          </cell>
          <cell r="Z632">
            <v>998873029</v>
          </cell>
          <cell r="AA632" t="str">
            <v>adiazparra@gmail.com</v>
          </cell>
          <cell r="AB632">
            <v>0</v>
          </cell>
          <cell r="AC632" t="str">
            <v>Ver Archivo</v>
          </cell>
          <cell r="AD632" t="str">
            <v>Ver Archivo</v>
          </cell>
          <cell r="AE632" t="str">
            <v>Ver Archivo</v>
          </cell>
          <cell r="AF632" t="str">
            <v>Ver Archivo</v>
          </cell>
          <cell r="AG632" t="str">
            <v>Ver Archivo</v>
          </cell>
        </row>
        <row r="633">
          <cell r="B633" t="str">
            <v>70.699.100-k</v>
          </cell>
          <cell r="C633" t="str">
            <v>Grabado</v>
          </cell>
          <cell r="D633">
            <v>42849.749178240738</v>
          </cell>
          <cell r="E633">
            <v>0</v>
          </cell>
          <cell r="F633" t="str">
            <v>iglesias evangelicas de las sendas antiguas</v>
          </cell>
          <cell r="G633" t="str">
            <v>pasaje 110 mz 53 sitio 5 la pampa alto hospicio</v>
          </cell>
          <cell r="H633" t="str">
            <v>Iquique</v>
          </cell>
          <cell r="I633" t="str">
            <v>Alto Hospicio</v>
          </cell>
          <cell r="J633">
            <v>572245276</v>
          </cell>
          <cell r="K633">
            <v>998767942</v>
          </cell>
          <cell r="L633" t="str">
            <v>marioverdugo-@hotmail.com</v>
          </cell>
          <cell r="M633">
            <v>42385</v>
          </cell>
          <cell r="N633">
            <v>42751</v>
          </cell>
          <cell r="O633">
            <v>27435</v>
          </cell>
          <cell r="P633">
            <v>0</v>
          </cell>
          <cell r="Q633">
            <v>1070869909</v>
          </cell>
          <cell r="R633" t="str">
            <v>mario verdugo viguera</v>
          </cell>
          <cell r="S633" t="str">
            <v>BANCO DE CHILE</v>
          </cell>
          <cell r="T633" t="str">
            <v>CUENTA CORRIENTE</v>
          </cell>
          <cell r="U633">
            <v>0</v>
          </cell>
          <cell r="V633" t="str">
            <v>mario verdugo viguera</v>
          </cell>
          <cell r="W633" t="str">
            <v>14.402.854-6</v>
          </cell>
          <cell r="X633" t="str">
            <v>santa paula 3950 pasaje don ignacio casa 1 alto hospicio</v>
          </cell>
          <cell r="Y633">
            <v>572245276</v>
          </cell>
          <cell r="Z633">
            <v>998767942</v>
          </cell>
          <cell r="AA633" t="str">
            <v>marioverdugo-hotmeil.com</v>
          </cell>
          <cell r="AB633">
            <v>0</v>
          </cell>
          <cell r="AC633" t="str">
            <v>Ver Archivo</v>
          </cell>
          <cell r="AD633" t="str">
            <v>Ver Archivo</v>
          </cell>
          <cell r="AE633" t="str">
            <v>Ver Archivo</v>
          </cell>
          <cell r="AF633">
            <v>0</v>
          </cell>
          <cell r="AG633" t="str">
            <v>Ver Archivo</v>
          </cell>
        </row>
        <row r="634">
          <cell r="B634" t="str">
            <v>65.062.367-3</v>
          </cell>
          <cell r="C634" t="str">
            <v>Grabado</v>
          </cell>
          <cell r="D634">
            <v>42878.398680555554</v>
          </cell>
          <cell r="E634">
            <v>0</v>
          </cell>
          <cell r="F634" t="str">
            <v>CENTRO SOCIAL Y CULTURAL CAMINO DE ESPERANZA</v>
          </cell>
          <cell r="G634" t="str">
            <v>FRANCISCO VERGARA 2877</v>
          </cell>
          <cell r="H634" t="str">
            <v>Iquique</v>
          </cell>
          <cell r="I634" t="str">
            <v>Iquique</v>
          </cell>
          <cell r="J634">
            <v>0</v>
          </cell>
          <cell r="K634">
            <v>56995919981</v>
          </cell>
          <cell r="L634" t="str">
            <v>YEZYKA@GMAIL.COM</v>
          </cell>
          <cell r="M634">
            <v>42845</v>
          </cell>
          <cell r="N634">
            <v>43941</v>
          </cell>
          <cell r="O634">
            <v>41065</v>
          </cell>
          <cell r="P634">
            <v>0</v>
          </cell>
          <cell r="Q634">
            <v>650623673</v>
          </cell>
          <cell r="R634" t="str">
            <v>CENTRO SOCIAL Y CULTURAL CAMINO LA ESPERANZA</v>
          </cell>
          <cell r="S634" t="str">
            <v>COOPEUCH</v>
          </cell>
          <cell r="T634" t="str">
            <v>CUENTA DE AHORROS</v>
          </cell>
          <cell r="U634">
            <v>0</v>
          </cell>
          <cell r="V634" t="str">
            <v>YESSICA CLAUDIA DAVILA VEGA</v>
          </cell>
          <cell r="W634" t="str">
            <v>14.108.154-3</v>
          </cell>
          <cell r="X634" t="str">
            <v>berthie humberstone 2345</v>
          </cell>
          <cell r="Y634">
            <v>5657276457</v>
          </cell>
          <cell r="Z634">
            <v>56995919981</v>
          </cell>
          <cell r="AA634" t="str">
            <v>yezyka@gmail.com</v>
          </cell>
          <cell r="AB634">
            <v>0</v>
          </cell>
          <cell r="AC634" t="str">
            <v>Ver Archivo</v>
          </cell>
          <cell r="AD634" t="str">
            <v>Ver Archivo</v>
          </cell>
          <cell r="AE634" t="str">
            <v>Ver Archivo</v>
          </cell>
          <cell r="AF634" t="str">
            <v>Ver Archivo</v>
          </cell>
          <cell r="AG634" t="str">
            <v>Ver Archivo</v>
          </cell>
        </row>
        <row r="635">
          <cell r="B635" t="str">
            <v>65.091.313-2</v>
          </cell>
          <cell r="C635" t="str">
            <v>Validada</v>
          </cell>
          <cell r="D635">
            <v>42849.524745370371</v>
          </cell>
          <cell r="E635">
            <v>0</v>
          </cell>
          <cell r="F635" t="str">
            <v>Centro Social Cultural Camino del Inca</v>
          </cell>
          <cell r="G635" t="str">
            <v>Arturo Pérez Canto 2048</v>
          </cell>
          <cell r="H635" t="str">
            <v>Iquique</v>
          </cell>
          <cell r="I635" t="str">
            <v>Iquique</v>
          </cell>
          <cell r="J635">
            <v>572244809</v>
          </cell>
          <cell r="K635">
            <v>995635799</v>
          </cell>
          <cell r="L635" t="str">
            <v>cc.caminodelinca@hotmail.com</v>
          </cell>
          <cell r="M635">
            <v>41884</v>
          </cell>
          <cell r="N635">
            <v>42980</v>
          </cell>
          <cell r="O635">
            <v>41754</v>
          </cell>
          <cell r="P635">
            <v>0</v>
          </cell>
          <cell r="Q635">
            <v>1270084148</v>
          </cell>
          <cell r="R635" t="str">
            <v>Centro Social Cultural Camino del Inca</v>
          </cell>
          <cell r="S635" t="str">
            <v>BANCO ESTADO DE CHILE</v>
          </cell>
          <cell r="T635" t="str">
            <v>CHEQUERA ELECTRONICA/ CUENTA VISTA</v>
          </cell>
          <cell r="U635">
            <v>0</v>
          </cell>
          <cell r="V635" t="str">
            <v>Hellen Alejandra Grimaldi Aguilera</v>
          </cell>
          <cell r="W635" t="str">
            <v>10.135.384-2</v>
          </cell>
          <cell r="X635" t="str">
            <v>Oscar Bonilla 508</v>
          </cell>
          <cell r="Y635">
            <v>0</v>
          </cell>
          <cell r="Z635">
            <v>992720249</v>
          </cell>
          <cell r="AA635" t="str">
            <v>hellengrim@hotmail.com</v>
          </cell>
          <cell r="AB635">
            <v>0</v>
          </cell>
          <cell r="AC635" t="str">
            <v>Ver Archivo</v>
          </cell>
          <cell r="AD635">
            <v>0</v>
          </cell>
          <cell r="AE635" t="str">
            <v>Ver Archivo</v>
          </cell>
          <cell r="AF635">
            <v>0</v>
          </cell>
          <cell r="AG635">
            <v>0</v>
          </cell>
        </row>
        <row r="636">
          <cell r="B636" t="str">
            <v>65.005.419-9</v>
          </cell>
          <cell r="C636" t="str">
            <v>Validada</v>
          </cell>
          <cell r="D636">
            <v>42849.496770833335</v>
          </cell>
          <cell r="E636">
            <v>0</v>
          </cell>
          <cell r="F636" t="str">
            <v>Club Deportivo y Social Jorge Fuenzalida</v>
          </cell>
          <cell r="G636" t="str">
            <v>Genaro Gallo N° 1687</v>
          </cell>
          <cell r="H636" t="str">
            <v>Iquique</v>
          </cell>
          <cell r="I636" t="str">
            <v>Iquique</v>
          </cell>
          <cell r="J636">
            <v>0</v>
          </cell>
          <cell r="K636">
            <v>992988088</v>
          </cell>
          <cell r="L636" t="str">
            <v>clubdepfuenzalida2017@hotmail.com</v>
          </cell>
          <cell r="M636">
            <v>42707</v>
          </cell>
          <cell r="N636">
            <v>43802</v>
          </cell>
          <cell r="O636">
            <v>33843</v>
          </cell>
          <cell r="P636">
            <v>0</v>
          </cell>
          <cell r="Q636">
            <v>1365987552</v>
          </cell>
          <cell r="R636" t="str">
            <v>Club Deportivo y Social Jorge Fuenzalida</v>
          </cell>
          <cell r="S636" t="str">
            <v>BANCO ESTADO DE CHILE</v>
          </cell>
          <cell r="T636" t="str">
            <v>CUENTA DE AHORROS</v>
          </cell>
          <cell r="U636">
            <v>0</v>
          </cell>
          <cell r="V636" t="str">
            <v>Juan Carlos Giaconi Toro</v>
          </cell>
          <cell r="W636" t="str">
            <v>8.737.202-2</v>
          </cell>
          <cell r="X636" t="str">
            <v>Las Camelias N° 1816 Pobl. Padre Hurtado</v>
          </cell>
          <cell r="Y636">
            <v>0</v>
          </cell>
          <cell r="Z636">
            <v>992988088</v>
          </cell>
          <cell r="AA636" t="str">
            <v>juancarlosgiaconi@hotmail.com</v>
          </cell>
          <cell r="AB636">
            <v>0</v>
          </cell>
          <cell r="AC636" t="str">
            <v>Ver Archivo</v>
          </cell>
          <cell r="AD636" t="str">
            <v>Ver Archivo</v>
          </cell>
          <cell r="AE636" t="str">
            <v>Ver Archivo</v>
          </cell>
          <cell r="AF636" t="str">
            <v>Ver Archivo</v>
          </cell>
          <cell r="AG636" t="str">
            <v>Ver Archivo</v>
          </cell>
        </row>
        <row r="637">
          <cell r="B637" t="str">
            <v>65.726.960-3</v>
          </cell>
          <cell r="C637" t="str">
            <v>Validada</v>
          </cell>
          <cell r="D637">
            <v>42872.413321759261</v>
          </cell>
          <cell r="E637">
            <v>0</v>
          </cell>
          <cell r="F637" t="str">
            <v>Fundación Educacional Colegio Marista Hermano Fernando</v>
          </cell>
          <cell r="G637" t="str">
            <v>Av.Ricardo Lagos4201</v>
          </cell>
          <cell r="H637" t="str">
            <v>Iquique</v>
          </cell>
          <cell r="I637" t="str">
            <v>Alto Hospicio</v>
          </cell>
          <cell r="J637">
            <v>0</v>
          </cell>
          <cell r="K637">
            <v>982276809</v>
          </cell>
          <cell r="L637" t="str">
            <v>fundacioneducacionalmarista@gmail.com</v>
          </cell>
          <cell r="M637">
            <v>42845</v>
          </cell>
          <cell r="N637">
            <v>43159</v>
          </cell>
          <cell r="O637">
            <v>39007</v>
          </cell>
          <cell r="P637">
            <v>0</v>
          </cell>
          <cell r="Q637">
            <v>1</v>
          </cell>
          <cell r="R637" t="str">
            <v>Fundación Educacional Colegio Marista Hermano Fernando</v>
          </cell>
          <cell r="S637" t="str">
            <v>BANCO DE CHILE</v>
          </cell>
          <cell r="T637" t="str">
            <v>CUENTA CORRIENTE</v>
          </cell>
          <cell r="U637">
            <v>0</v>
          </cell>
          <cell r="V637" t="str">
            <v>Jorge Mauricio Puig Zuñiga</v>
          </cell>
          <cell r="W637" t="str">
            <v>12.240.088-3</v>
          </cell>
          <cell r="X637" t="str">
            <v>Av. Ricardo Lagos 4201</v>
          </cell>
          <cell r="Y637">
            <v>0</v>
          </cell>
          <cell r="Z637">
            <v>9888650</v>
          </cell>
          <cell r="AA637" t="str">
            <v>jpuig@chf.marista.cl</v>
          </cell>
          <cell r="AB637">
            <v>0</v>
          </cell>
          <cell r="AC637" t="str">
            <v>Ver Archivo</v>
          </cell>
          <cell r="AD637" t="str">
            <v>Ver Archivo</v>
          </cell>
          <cell r="AE637" t="str">
            <v>Ver Archivo</v>
          </cell>
          <cell r="AF637" t="str">
            <v>Ver Archivo</v>
          </cell>
          <cell r="AG637" t="str">
            <v>Ver Archivo</v>
          </cell>
        </row>
        <row r="638">
          <cell r="B638" t="str">
            <v>65.111.600-7</v>
          </cell>
          <cell r="C638" t="str">
            <v>Grabado</v>
          </cell>
          <cell r="D638">
            <v>42848.959837962961</v>
          </cell>
          <cell r="E638">
            <v>0</v>
          </cell>
          <cell r="F638" t="str">
            <v>ASOCIACION DE FUNCIONARIOS DE SSI DE IQUQIUE FENATSSI</v>
          </cell>
          <cell r="G638" t="str">
            <v>Heroes de la concepcion 502</v>
          </cell>
          <cell r="H638" t="str">
            <v>Iquique</v>
          </cell>
          <cell r="I638" t="str">
            <v>Iquique</v>
          </cell>
          <cell r="J638">
            <v>0</v>
          </cell>
          <cell r="K638">
            <v>90664377</v>
          </cell>
          <cell r="L638" t="str">
            <v>Fenatssi@gmail.com</v>
          </cell>
          <cell r="M638">
            <v>42580</v>
          </cell>
          <cell r="N638">
            <v>42854</v>
          </cell>
          <cell r="O638">
            <v>39985</v>
          </cell>
          <cell r="P638">
            <v>0</v>
          </cell>
          <cell r="Q638">
            <v>1365398719</v>
          </cell>
          <cell r="R638" t="str">
            <v>ASOCIACION DE FUNCIONARIOS DE SSI DE IQUQIUE FENATSSI</v>
          </cell>
          <cell r="S638" t="str">
            <v>BANCO ESTADO DE CHILE</v>
          </cell>
          <cell r="T638" t="str">
            <v>CUENTA DE AHORROS</v>
          </cell>
          <cell r="U638">
            <v>0</v>
          </cell>
          <cell r="V638" t="str">
            <v>Sergio Andres Zambra Peña</v>
          </cell>
          <cell r="W638" t="str">
            <v>12.438.879-1</v>
          </cell>
          <cell r="X638" t="str">
            <v>Cespedes y Gonzalez 2199 dep 118</v>
          </cell>
          <cell r="Y638">
            <v>0</v>
          </cell>
          <cell r="Z638">
            <v>90664377</v>
          </cell>
          <cell r="AA638">
            <v>0</v>
          </cell>
          <cell r="AB638">
            <v>0</v>
          </cell>
          <cell r="AC638" t="str">
            <v>Ver Archivo</v>
          </cell>
          <cell r="AD638" t="str">
            <v>Ver Archivo</v>
          </cell>
          <cell r="AE638">
            <v>0</v>
          </cell>
          <cell r="AF638" t="str">
            <v>Ver Archivo</v>
          </cell>
          <cell r="AG638" t="str">
            <v>Ver Archivo</v>
          </cell>
        </row>
        <row r="639">
          <cell r="B639" t="str">
            <v>65.096.656-2</v>
          </cell>
          <cell r="C639" t="str">
            <v>Grabado</v>
          </cell>
          <cell r="D639">
            <v>42849.53056712963</v>
          </cell>
          <cell r="E639">
            <v>0</v>
          </cell>
          <cell r="F639" t="str">
            <v>asociación indigena aymara alto sillajuay de chulluncane</v>
          </cell>
          <cell r="G639" t="str">
            <v>las perdises 1050</v>
          </cell>
          <cell r="H639" t="str">
            <v>Tamarugal</v>
          </cell>
          <cell r="I639" t="str">
            <v>Pozo Almonte</v>
          </cell>
          <cell r="J639">
            <v>0</v>
          </cell>
          <cell r="K639">
            <v>950316616</v>
          </cell>
          <cell r="L639" t="str">
            <v>tejidosartesanlescecilia@gmail.com</v>
          </cell>
          <cell r="M639">
            <v>38922</v>
          </cell>
          <cell r="N639">
            <v>43850</v>
          </cell>
          <cell r="O639">
            <v>38922</v>
          </cell>
          <cell r="P639">
            <v>0</v>
          </cell>
          <cell r="Q639">
            <v>1365197519</v>
          </cell>
          <cell r="R639" t="str">
            <v>asociación indigena aymara alto sillajuay de chulluncane</v>
          </cell>
          <cell r="S639" t="str">
            <v>BANCO ESTADO DE CHILE</v>
          </cell>
          <cell r="T639" t="str">
            <v>CUENTA DE AHORROS</v>
          </cell>
          <cell r="U639">
            <v>0</v>
          </cell>
          <cell r="V639" t="str">
            <v>cecilia mamani gomes</v>
          </cell>
          <cell r="W639" t="str">
            <v>16.614.695-k</v>
          </cell>
          <cell r="X639" t="str">
            <v>las perdises # 1050</v>
          </cell>
          <cell r="Y639">
            <v>0</v>
          </cell>
          <cell r="Z639">
            <v>950316616</v>
          </cell>
          <cell r="AA639" t="str">
            <v>tejidosartesanlescecilia@gmail.com</v>
          </cell>
          <cell r="AB639">
            <v>0</v>
          </cell>
          <cell r="AC639" t="str">
            <v>Ver Archivo</v>
          </cell>
          <cell r="AD639" t="str">
            <v>Ver Archivo</v>
          </cell>
          <cell r="AE639" t="str">
            <v>Ver Archivo</v>
          </cell>
          <cell r="AF639" t="str">
            <v>Ver Archivo</v>
          </cell>
          <cell r="AG639" t="str">
            <v>Ver Archivo</v>
          </cell>
        </row>
        <row r="640">
          <cell r="B640" t="str">
            <v>65.072.784-3</v>
          </cell>
          <cell r="C640" t="str">
            <v>Grabado</v>
          </cell>
          <cell r="D640">
            <v>42849.5315162037</v>
          </cell>
          <cell r="E640">
            <v>0</v>
          </cell>
          <cell r="F640" t="str">
            <v>CENTRO DEPORTIVO SOCIAL CULTURAL HUNG SING CHOY LI FAT ALTO HOSPICIO</v>
          </cell>
          <cell r="G640" t="str">
            <v>LOS TAMARUGOS # 3031</v>
          </cell>
          <cell r="H640" t="str">
            <v>Iquique</v>
          </cell>
          <cell r="I640" t="str">
            <v>Alto Hospicio</v>
          </cell>
          <cell r="J640">
            <v>958771418</v>
          </cell>
          <cell r="K640">
            <v>968771418</v>
          </cell>
          <cell r="L640" t="str">
            <v>choylifatiqq@gmail.com</v>
          </cell>
          <cell r="M640">
            <v>42599</v>
          </cell>
          <cell r="N640">
            <v>43694</v>
          </cell>
          <cell r="O640">
            <v>41442</v>
          </cell>
          <cell r="P640">
            <v>0</v>
          </cell>
          <cell r="Q640">
            <v>29821584</v>
          </cell>
          <cell r="R640" t="str">
            <v>OSCAR FERNANDEZ HOYOS</v>
          </cell>
          <cell r="S640" t="str">
            <v>BANCO DE CREDITO E INVERSIONES</v>
          </cell>
          <cell r="T640" t="str">
            <v>CUENTA CORRIENTE</v>
          </cell>
          <cell r="U640">
            <v>0</v>
          </cell>
          <cell r="V640" t="str">
            <v>ALICIA SOFIA HIDALGO TORO</v>
          </cell>
          <cell r="W640" t="str">
            <v>8.654.509-8</v>
          </cell>
          <cell r="X640" t="str">
            <v>LOS CONDORES #3680</v>
          </cell>
          <cell r="Y640">
            <v>991719108</v>
          </cell>
          <cell r="Z640">
            <v>991719108</v>
          </cell>
          <cell r="AA640" t="str">
            <v>choylifatiqq@gmail.com</v>
          </cell>
          <cell r="AB640">
            <v>0</v>
          </cell>
          <cell r="AC640" t="str">
            <v>Ver Archivo</v>
          </cell>
          <cell r="AD640" t="str">
            <v>Ver Archivo</v>
          </cell>
          <cell r="AE640" t="str">
            <v>Ver Archivo</v>
          </cell>
          <cell r="AF640" t="str">
            <v>Ver Archivo</v>
          </cell>
          <cell r="AG640" t="str">
            <v>Ver Archivo</v>
          </cell>
        </row>
        <row r="641">
          <cell r="B641" t="str">
            <v>65.043.382-3</v>
          </cell>
          <cell r="C641" t="str">
            <v>Validada</v>
          </cell>
          <cell r="D641">
            <v>42849.533148148148</v>
          </cell>
          <cell r="E641">
            <v>0</v>
          </cell>
          <cell r="F641" t="str">
            <v>CENTRO CULTURAL Y SOCIAL PADRES Y APODERADOS ESCUELA DE BALLET TEATRO MUNICIPAL DE IQUIQUE</v>
          </cell>
          <cell r="G641" t="str">
            <v>THOMPSON Nº 269</v>
          </cell>
          <cell r="H641" t="str">
            <v>Iquique</v>
          </cell>
          <cell r="I641" t="str">
            <v>Iquique</v>
          </cell>
          <cell r="J641">
            <v>57312322</v>
          </cell>
          <cell r="K641">
            <v>57312322</v>
          </cell>
          <cell r="L641" t="str">
            <v>centropadresescueladeballet@gmail.com</v>
          </cell>
          <cell r="M641">
            <v>41967</v>
          </cell>
          <cell r="N641">
            <v>41967</v>
          </cell>
          <cell r="O641">
            <v>39601</v>
          </cell>
          <cell r="P641">
            <v>0</v>
          </cell>
          <cell r="Q641">
            <v>1366164290</v>
          </cell>
          <cell r="R641" t="str">
            <v>CENTRO CULTURAL Y SOCIAL PADRES Y APODERADOS ESCUELA DE BALLET TEATRO MUNICIPAL DE IQUIQUE</v>
          </cell>
          <cell r="S641" t="str">
            <v>BANCO ESTADO DE CHILE</v>
          </cell>
          <cell r="T641" t="str">
            <v>CUENTA DE AHORROS</v>
          </cell>
          <cell r="U641">
            <v>0</v>
          </cell>
          <cell r="V641" t="str">
            <v>ELIZABETH BRAVO DIAZ</v>
          </cell>
          <cell r="W641" t="str">
            <v>11.466.584-3</v>
          </cell>
          <cell r="X641" t="str">
            <v>THOMPSON Nº 269</v>
          </cell>
          <cell r="Y641">
            <v>57312322</v>
          </cell>
          <cell r="Z641">
            <v>57312322</v>
          </cell>
          <cell r="AA641" t="str">
            <v>centropadresescueladeballet@gmail.com</v>
          </cell>
          <cell r="AB641">
            <v>0</v>
          </cell>
          <cell r="AC641" t="str">
            <v>Ver Archivo</v>
          </cell>
          <cell r="AD641" t="str">
            <v>Ver Archivo</v>
          </cell>
          <cell r="AE641" t="str">
            <v>Ver Archivo</v>
          </cell>
          <cell r="AF641" t="str">
            <v>Ver Archivo</v>
          </cell>
          <cell r="AG641" t="str">
            <v>Ver Archivo</v>
          </cell>
        </row>
        <row r="642">
          <cell r="B642" t="str">
            <v>65.520.760-0</v>
          </cell>
          <cell r="C642" t="str">
            <v>Grabado</v>
          </cell>
          <cell r="D642">
            <v>42849.534756944442</v>
          </cell>
          <cell r="E642">
            <v>0</v>
          </cell>
          <cell r="F642" t="str">
            <v>CENTRO SOCIAL Y CULTURAL KOLPING SAYCA IQUIQUE</v>
          </cell>
          <cell r="G642" t="str">
            <v>PASAJE CONCEPCION 2729</v>
          </cell>
          <cell r="H642" t="str">
            <v>Iquique</v>
          </cell>
          <cell r="I642" t="str">
            <v>Iquique</v>
          </cell>
          <cell r="J642">
            <v>572541917</v>
          </cell>
          <cell r="K642">
            <v>93077621</v>
          </cell>
          <cell r="L642" t="str">
            <v>sonia.coronil@gmail.com</v>
          </cell>
          <cell r="M642">
            <v>41974</v>
          </cell>
          <cell r="N642">
            <v>43093</v>
          </cell>
          <cell r="O642">
            <v>34631</v>
          </cell>
          <cell r="P642">
            <v>0</v>
          </cell>
          <cell r="Q642">
            <v>6142436</v>
          </cell>
          <cell r="R642" t="str">
            <v>FRESIA BETZABE GRANDON URRA</v>
          </cell>
          <cell r="S642" t="str">
            <v>BANCO ESTADO DE CHILE</v>
          </cell>
          <cell r="T642" t="str">
            <v>CHEQUERA ELECTRONICA/ CUENTA VISTA</v>
          </cell>
          <cell r="U642">
            <v>0</v>
          </cell>
          <cell r="V642" t="str">
            <v>FRESIA BETZABE GRANDON URRA</v>
          </cell>
          <cell r="W642" t="str">
            <v>6.142.436-9</v>
          </cell>
          <cell r="X642" t="str">
            <v>PEDRO PRADO 2505</v>
          </cell>
          <cell r="Y642">
            <v>572437314</v>
          </cell>
          <cell r="Z642">
            <v>985955180</v>
          </cell>
          <cell r="AA642" t="str">
            <v>betita.grandon@gmail.com</v>
          </cell>
          <cell r="AB642">
            <v>0</v>
          </cell>
          <cell r="AC642" t="str">
            <v>Ver Archivo</v>
          </cell>
          <cell r="AD642" t="str">
            <v>Ver Archivo</v>
          </cell>
          <cell r="AE642" t="str">
            <v>Ver Archivo</v>
          </cell>
          <cell r="AF642" t="str">
            <v>Ver Archivo</v>
          </cell>
          <cell r="AG642" t="str">
            <v>Ver Archivo</v>
          </cell>
        </row>
        <row r="643">
          <cell r="B643" t="str">
            <v>65.481.370-1</v>
          </cell>
          <cell r="C643" t="str">
            <v>Validada</v>
          </cell>
          <cell r="D643">
            <v>42849.536562499998</v>
          </cell>
          <cell r="E643">
            <v>0</v>
          </cell>
          <cell r="F643" t="str">
            <v>Junta de vecinos Nº 16 Salar de Llamara</v>
          </cell>
          <cell r="G643" t="str">
            <v>PJE GUILLERMO LARA 626 POZO ALMONTE</v>
          </cell>
          <cell r="H643" t="str">
            <v>Tamarugal</v>
          </cell>
          <cell r="I643" t="str">
            <v>Pozo Almonte</v>
          </cell>
          <cell r="J643">
            <v>572751259</v>
          </cell>
          <cell r="K643">
            <v>985078357</v>
          </cell>
          <cell r="L643" t="str">
            <v>dcardenas72@hotmail.com</v>
          </cell>
          <cell r="M643">
            <v>42518</v>
          </cell>
          <cell r="N643">
            <v>43613</v>
          </cell>
          <cell r="O643">
            <v>36776</v>
          </cell>
          <cell r="P643">
            <v>0</v>
          </cell>
          <cell r="Q643">
            <v>1365745532</v>
          </cell>
          <cell r="R643" t="str">
            <v>David Cardenas Pardo</v>
          </cell>
          <cell r="S643" t="str">
            <v>BANCO ESTADO DE CHILE</v>
          </cell>
          <cell r="T643" t="str">
            <v>CUENTA DE AHORROS</v>
          </cell>
          <cell r="U643">
            <v>0</v>
          </cell>
          <cell r="V643" t="str">
            <v>David Cardenas Pardo</v>
          </cell>
          <cell r="W643" t="str">
            <v>12.212.891-1</v>
          </cell>
          <cell r="X643" t="str">
            <v>BUEN RETIRO 616</v>
          </cell>
          <cell r="Y643">
            <v>572751259</v>
          </cell>
          <cell r="Z643">
            <v>985078357</v>
          </cell>
          <cell r="AA643" t="str">
            <v>dcardenas72@hotmail.com</v>
          </cell>
          <cell r="AB643">
            <v>0</v>
          </cell>
          <cell r="AC643" t="str">
            <v>Ver Archivo</v>
          </cell>
          <cell r="AD643" t="str">
            <v>Ver Archivo</v>
          </cell>
          <cell r="AE643" t="str">
            <v>Ver Archivo</v>
          </cell>
          <cell r="AF643" t="str">
            <v>Ver Archivo</v>
          </cell>
          <cell r="AG643" t="str">
            <v>Ver Archivo</v>
          </cell>
        </row>
        <row r="644">
          <cell r="B644" t="str">
            <v>65.087.020-4</v>
          </cell>
          <cell r="C644" t="str">
            <v>Grabado</v>
          </cell>
          <cell r="D644" t="str">
            <v>0000-00-00 00:00:00</v>
          </cell>
          <cell r="E644">
            <v>0</v>
          </cell>
          <cell r="F644" t="str">
            <v>club adulto mayor andres huanchicay</v>
          </cell>
          <cell r="G644" t="str">
            <v>Los Perales N°3351</v>
          </cell>
          <cell r="H644" t="str">
            <v>Iquique</v>
          </cell>
          <cell r="I644" t="str">
            <v>Alto Hospicio</v>
          </cell>
          <cell r="J644">
            <v>0</v>
          </cell>
          <cell r="K644">
            <v>976832941</v>
          </cell>
          <cell r="L644" t="str">
            <v>mirnastella10@gmail.com</v>
          </cell>
          <cell r="M644">
            <v>38571</v>
          </cell>
          <cell r="N644">
            <v>43572</v>
          </cell>
          <cell r="O644">
            <v>38571</v>
          </cell>
          <cell r="P644">
            <v>0</v>
          </cell>
          <cell r="Q644">
            <v>1860168401</v>
          </cell>
          <cell r="R644" t="str">
            <v>Club Adulto Mayor Andrés Huanchicay</v>
          </cell>
          <cell r="S644" t="str">
            <v>BANCO ESTADO DE CHILE</v>
          </cell>
          <cell r="T644" t="str">
            <v>CUENTA DE AHORROS</v>
          </cell>
          <cell r="U644">
            <v>0</v>
          </cell>
          <cell r="V644" t="str">
            <v>Mirna Estela del Carmen NAvarrete Astudillo</v>
          </cell>
          <cell r="W644" t="str">
            <v>5.493.822-5</v>
          </cell>
          <cell r="X644" t="str">
            <v>Los Nogales N°3384</v>
          </cell>
          <cell r="Y644">
            <v>0</v>
          </cell>
          <cell r="Z644">
            <v>976832941</v>
          </cell>
          <cell r="AA644" t="str">
            <v>mirnastella10@gmail.com</v>
          </cell>
          <cell r="AB644">
            <v>0</v>
          </cell>
          <cell r="AC644" t="str">
            <v>Ver Archivo</v>
          </cell>
          <cell r="AD644" t="str">
            <v>Ver Archivo</v>
          </cell>
          <cell r="AE644" t="str">
            <v>Ver Archivo</v>
          </cell>
          <cell r="AF644" t="str">
            <v>Ver Archivo</v>
          </cell>
          <cell r="AG644" t="str">
            <v>Ver Archivo</v>
          </cell>
        </row>
        <row r="645">
          <cell r="B645" t="str">
            <v>65.036.809-6</v>
          </cell>
          <cell r="C645" t="str">
            <v>Validada</v>
          </cell>
          <cell r="D645">
            <v>42853.698981481481</v>
          </cell>
          <cell r="E645">
            <v>0</v>
          </cell>
          <cell r="F645" t="str">
            <v>Comunidad Indígena Aymara de Huasquiña</v>
          </cell>
          <cell r="G645" t="str">
            <v>LAS PIZARRAS 3440</v>
          </cell>
          <cell r="H645" t="str">
            <v>Tamarugal</v>
          </cell>
          <cell r="I645" t="str">
            <v>Iquique</v>
          </cell>
          <cell r="J645">
            <v>0</v>
          </cell>
          <cell r="K645">
            <v>974217147</v>
          </cell>
          <cell r="L645" t="str">
            <v>comunidaddehuasquiña@gmail.com</v>
          </cell>
          <cell r="M645">
            <v>40481</v>
          </cell>
          <cell r="N645">
            <v>43169</v>
          </cell>
          <cell r="O645">
            <v>40514</v>
          </cell>
          <cell r="P645">
            <v>0</v>
          </cell>
          <cell r="Q645">
            <v>1366135746</v>
          </cell>
          <cell r="R645" t="str">
            <v>Comunidad Indígena Aymara de Huasquiña</v>
          </cell>
          <cell r="S645" t="str">
            <v>BANCO ESTADO DE CHILE</v>
          </cell>
          <cell r="T645" t="str">
            <v>CUENTA DE AHORROS</v>
          </cell>
          <cell r="U645">
            <v>0</v>
          </cell>
          <cell r="V645" t="str">
            <v>CRUZ MERCEDES VIZCARRA PEREZ</v>
          </cell>
          <cell r="W645" t="str">
            <v>8.084.439-5</v>
          </cell>
          <cell r="X645" t="str">
            <v>LAS PIZARRAS N° 3440</v>
          </cell>
          <cell r="Y645">
            <v>0</v>
          </cell>
          <cell r="Z645">
            <v>974217147</v>
          </cell>
          <cell r="AA645" t="str">
            <v>vizcarraperrez@hotmail.com</v>
          </cell>
          <cell r="AB645">
            <v>0</v>
          </cell>
          <cell r="AC645" t="str">
            <v>Ver Archivo</v>
          </cell>
          <cell r="AD645" t="str">
            <v>Ver Archivo</v>
          </cell>
          <cell r="AE645" t="str">
            <v>Ver Archivo</v>
          </cell>
          <cell r="AF645" t="str">
            <v>Ver Archivo</v>
          </cell>
          <cell r="AG645" t="str">
            <v>Ver Archivo</v>
          </cell>
        </row>
        <row r="646">
          <cell r="B646" t="str">
            <v>65.059.865-2</v>
          </cell>
          <cell r="C646" t="str">
            <v>Grabado</v>
          </cell>
          <cell r="D646">
            <v>42852.492488425924</v>
          </cell>
          <cell r="E646">
            <v>0</v>
          </cell>
          <cell r="F646" t="str">
            <v>CLUB SOCIAL DEPORTIVO JULIO CASTELLANOS</v>
          </cell>
          <cell r="G646" t="str">
            <v>BULNES 1713</v>
          </cell>
          <cell r="H646" t="str">
            <v>Iquique</v>
          </cell>
          <cell r="I646" t="str">
            <v>Iquique</v>
          </cell>
          <cell r="J646">
            <v>2220717</v>
          </cell>
          <cell r="K646">
            <v>966876632</v>
          </cell>
          <cell r="L646" t="str">
            <v>csdjuliocastellano@gmail.com</v>
          </cell>
          <cell r="M646">
            <v>42090</v>
          </cell>
          <cell r="N646">
            <v>43245</v>
          </cell>
          <cell r="O646">
            <v>35955</v>
          </cell>
          <cell r="P646">
            <v>0</v>
          </cell>
          <cell r="Q646">
            <v>1366235406</v>
          </cell>
          <cell r="R646" t="str">
            <v>CLUB SOCIAL DEPORTIVO JULIO CASTELLANOS</v>
          </cell>
          <cell r="S646" t="str">
            <v>BANCO ESTADO DE CHILE</v>
          </cell>
          <cell r="T646" t="str">
            <v>CUENTA DE AHORROS</v>
          </cell>
          <cell r="U646">
            <v>0</v>
          </cell>
          <cell r="V646" t="str">
            <v>JUAN GUILLERMO OLGUIN IBARRA</v>
          </cell>
          <cell r="W646" t="str">
            <v>5.794.833-7</v>
          </cell>
          <cell r="X646">
            <v>0</v>
          </cell>
          <cell r="Y646">
            <v>0</v>
          </cell>
          <cell r="Z646">
            <v>0</v>
          </cell>
          <cell r="AA646">
            <v>0</v>
          </cell>
          <cell r="AB646">
            <v>0</v>
          </cell>
          <cell r="AC646" t="str">
            <v>Ver Archivo</v>
          </cell>
          <cell r="AD646" t="str">
            <v>Ver Archivo</v>
          </cell>
          <cell r="AE646">
            <v>0</v>
          </cell>
          <cell r="AF646" t="str">
            <v>Ver Archivo</v>
          </cell>
          <cell r="AG646" t="str">
            <v>Ver Archivo</v>
          </cell>
        </row>
        <row r="647">
          <cell r="B647" t="str">
            <v>75.963.490-k</v>
          </cell>
          <cell r="C647" t="str">
            <v>Validada</v>
          </cell>
          <cell r="D647">
            <v>42852.396504629629</v>
          </cell>
          <cell r="E647">
            <v>0</v>
          </cell>
          <cell r="F647" t="str">
            <v>Junta Vecinal Tarapacá</v>
          </cell>
          <cell r="G647" t="str">
            <v>Santa Rosa 3700</v>
          </cell>
          <cell r="H647" t="str">
            <v>Iquique</v>
          </cell>
          <cell r="I647" t="str">
            <v>Alto Hospicio</v>
          </cell>
          <cell r="J647">
            <v>989465859</v>
          </cell>
          <cell r="K647">
            <v>989465859</v>
          </cell>
          <cell r="L647" t="str">
            <v>jvtarapaca@gmail.com</v>
          </cell>
          <cell r="M647">
            <v>42294</v>
          </cell>
          <cell r="N647">
            <v>43390</v>
          </cell>
          <cell r="O647">
            <v>35814</v>
          </cell>
          <cell r="P647">
            <v>0</v>
          </cell>
          <cell r="Q647">
            <v>1870572278</v>
          </cell>
          <cell r="R647" t="str">
            <v>Junta de Vecinos Tarapacá</v>
          </cell>
          <cell r="S647" t="str">
            <v>BANCO ESTADO DE CHILE</v>
          </cell>
          <cell r="T647" t="str">
            <v>CUENTA DE AHORROS</v>
          </cell>
          <cell r="U647">
            <v>0</v>
          </cell>
          <cell r="V647" t="str">
            <v>Fernando Antonio Roco Montoya</v>
          </cell>
          <cell r="W647" t="str">
            <v>6.989.885-8</v>
          </cell>
          <cell r="X647" t="str">
            <v>Santa Rosa 3704</v>
          </cell>
          <cell r="Y647">
            <v>989465859</v>
          </cell>
          <cell r="Z647">
            <v>989465859</v>
          </cell>
          <cell r="AA647" t="str">
            <v>faroco_m@yahoo.es</v>
          </cell>
          <cell r="AB647">
            <v>0</v>
          </cell>
          <cell r="AC647" t="str">
            <v>Ver Archivo</v>
          </cell>
          <cell r="AD647" t="str">
            <v>Ver Archivo</v>
          </cell>
          <cell r="AE647" t="str">
            <v>Ver Archivo</v>
          </cell>
          <cell r="AF647" t="str">
            <v>Ver Archivo</v>
          </cell>
          <cell r="AG647" t="str">
            <v>Ver Archivo</v>
          </cell>
        </row>
        <row r="648">
          <cell r="B648" t="str">
            <v>75.939.420-8</v>
          </cell>
          <cell r="C648" t="str">
            <v>Validada</v>
          </cell>
          <cell r="D648">
            <v>42857.465231481481</v>
          </cell>
          <cell r="E648">
            <v>0</v>
          </cell>
          <cell r="F648" t="str">
            <v>CENTRO GENERAL PADRES Y APODERADOS ESCUELA F-106 DE TARAPACA</v>
          </cell>
          <cell r="G648" t="str">
            <v>TARAPACA s/n</v>
          </cell>
          <cell r="H648" t="str">
            <v>Tamarugal</v>
          </cell>
          <cell r="I648" t="str">
            <v>Huara</v>
          </cell>
          <cell r="J648">
            <v>0</v>
          </cell>
          <cell r="K648">
            <v>988123063</v>
          </cell>
          <cell r="L648" t="str">
            <v>centrodepadresescueladetarapaca@gmaill.com</v>
          </cell>
          <cell r="M648">
            <v>42458</v>
          </cell>
          <cell r="N648">
            <v>43553</v>
          </cell>
          <cell r="O648">
            <v>36613</v>
          </cell>
          <cell r="P648">
            <v>0</v>
          </cell>
          <cell r="Q648">
            <v>1365755996</v>
          </cell>
          <cell r="R648" t="str">
            <v>CENTRO GENERAL PADRES Y APODERADOS ESCUELA F-106 DE TARAPACA</v>
          </cell>
          <cell r="S648" t="str">
            <v>BANCO ESTADO DE CHILE</v>
          </cell>
          <cell r="T648" t="str">
            <v>CUENTA DE AHORROS</v>
          </cell>
          <cell r="U648">
            <v>0</v>
          </cell>
          <cell r="V648" t="str">
            <v>LEIDY PEREZ MAMANI</v>
          </cell>
          <cell r="W648" t="str">
            <v>15.684.248-6</v>
          </cell>
          <cell r="X648" t="str">
            <v>QUILLAGUASA s/n</v>
          </cell>
          <cell r="Y648">
            <v>0</v>
          </cell>
          <cell r="Z648">
            <v>9988123063</v>
          </cell>
          <cell r="AA648" t="str">
            <v>centropadresescueladetarapaca@gmail.com</v>
          </cell>
          <cell r="AB648">
            <v>0</v>
          </cell>
          <cell r="AC648" t="str">
            <v>Ver Archivo</v>
          </cell>
          <cell r="AD648" t="str">
            <v>Ver Archivo</v>
          </cell>
          <cell r="AE648" t="str">
            <v>Ver Archivo</v>
          </cell>
          <cell r="AF648" t="str">
            <v>Ver Archivo</v>
          </cell>
          <cell r="AG648" t="str">
            <v>Ver Archivo</v>
          </cell>
        </row>
        <row r="649">
          <cell r="B649" t="str">
            <v>65.110.619-2</v>
          </cell>
          <cell r="C649" t="str">
            <v>Grabado</v>
          </cell>
          <cell r="D649" t="str">
            <v>0000-00-00 00:00:00</v>
          </cell>
          <cell r="E649">
            <v>0</v>
          </cell>
          <cell r="F649" t="str">
            <v>club deportivo social y cultural de cotasaya</v>
          </cell>
          <cell r="G649" t="str">
            <v>cotasaya s/n</v>
          </cell>
          <cell r="H649" t="str">
            <v>Tamarugal</v>
          </cell>
          <cell r="I649" t="str">
            <v>Colchane</v>
          </cell>
          <cell r="J649">
            <v>0</v>
          </cell>
          <cell r="K649">
            <v>0</v>
          </cell>
          <cell r="L649" t="str">
            <v>clubdeportivo.decotasaya@hotmail.com</v>
          </cell>
          <cell r="M649">
            <v>42018</v>
          </cell>
          <cell r="N649">
            <v>42749</v>
          </cell>
          <cell r="O649">
            <v>42018</v>
          </cell>
          <cell r="P649">
            <v>0</v>
          </cell>
          <cell r="Q649">
            <v>0</v>
          </cell>
          <cell r="R649">
            <v>0</v>
          </cell>
          <cell r="S649">
            <v>0</v>
          </cell>
          <cell r="T649">
            <v>0</v>
          </cell>
          <cell r="U649">
            <v>0</v>
          </cell>
          <cell r="V649" t="str">
            <v>ivan roberto challapa choque</v>
          </cell>
          <cell r="W649" t="str">
            <v>15.010.706-7</v>
          </cell>
          <cell r="X649" t="str">
            <v>cotasaya s/n</v>
          </cell>
          <cell r="Y649">
            <v>0</v>
          </cell>
          <cell r="Z649">
            <v>0</v>
          </cell>
          <cell r="AA649" t="str">
            <v>clubdeportivo.decotasaya@hotmail.com</v>
          </cell>
          <cell r="AB649">
            <v>0</v>
          </cell>
          <cell r="AC649" t="str">
            <v>Ver Archivo</v>
          </cell>
          <cell r="AD649" t="str">
            <v>Ver Archivo</v>
          </cell>
          <cell r="AE649">
            <v>0</v>
          </cell>
          <cell r="AF649" t="str">
            <v>Ver Archivo</v>
          </cell>
          <cell r="AG649" t="str">
            <v>Ver Archivo</v>
          </cell>
        </row>
        <row r="650">
          <cell r="B650" t="str">
            <v>75.984.780-6</v>
          </cell>
          <cell r="C650" t="str">
            <v>Validada</v>
          </cell>
          <cell r="D650">
            <v>42864.705347222225</v>
          </cell>
          <cell r="E650">
            <v>0</v>
          </cell>
          <cell r="F650" t="str">
            <v>Asociación de Voleibol de Iquique</v>
          </cell>
          <cell r="G650" t="str">
            <v>castro ramos 2384</v>
          </cell>
          <cell r="H650" t="str">
            <v>Iquique</v>
          </cell>
          <cell r="I650" t="str">
            <v>Iquique</v>
          </cell>
          <cell r="J650">
            <v>0</v>
          </cell>
          <cell r="K650">
            <v>998401992</v>
          </cell>
          <cell r="L650" t="str">
            <v>asociacionvoleibol.iqq@gmail.com</v>
          </cell>
          <cell r="M650">
            <v>42390</v>
          </cell>
          <cell r="N650">
            <v>43486</v>
          </cell>
          <cell r="O650">
            <v>41424</v>
          </cell>
          <cell r="P650">
            <v>0</v>
          </cell>
          <cell r="Q650">
            <v>1366033404</v>
          </cell>
          <cell r="R650" t="str">
            <v>Asociación de voleibol de Iquique</v>
          </cell>
          <cell r="S650" t="str">
            <v>BANCO ESTADO DE CHILE</v>
          </cell>
          <cell r="T650" t="str">
            <v>CUENTA DE AHORROS</v>
          </cell>
          <cell r="U650">
            <v>0</v>
          </cell>
          <cell r="V650" t="str">
            <v>Eduardo Francisco González Molina</v>
          </cell>
          <cell r="W650" t="str">
            <v>12.212.357-K</v>
          </cell>
          <cell r="X650" t="str">
            <v>Thomsom</v>
          </cell>
          <cell r="Y650">
            <v>0</v>
          </cell>
          <cell r="Z650">
            <v>998401992</v>
          </cell>
          <cell r="AA650" t="str">
            <v>eduardololog@hotmail.com</v>
          </cell>
          <cell r="AB650">
            <v>0</v>
          </cell>
          <cell r="AC650" t="str">
            <v>Ver Archivo</v>
          </cell>
          <cell r="AD650" t="str">
            <v>Ver Archivo</v>
          </cell>
          <cell r="AE650" t="str">
            <v>Ver Archivo</v>
          </cell>
          <cell r="AF650" t="str">
            <v>Ver Archivo</v>
          </cell>
          <cell r="AG650" t="str">
            <v>Ver Archivo</v>
          </cell>
        </row>
        <row r="651">
          <cell r="B651" t="str">
            <v>65.077.979-7</v>
          </cell>
          <cell r="C651" t="str">
            <v>Grabado</v>
          </cell>
          <cell r="D651" t="str">
            <v>0000-00-00 00:00:00</v>
          </cell>
          <cell r="E651">
            <v>0</v>
          </cell>
          <cell r="F651" t="str">
            <v>ASOCIACION APEDI-CHILE</v>
          </cell>
          <cell r="G651" t="str">
            <v>SECTOR LOS PUQUIOS 73</v>
          </cell>
          <cell r="H651" t="str">
            <v>Tamarugal</v>
          </cell>
          <cell r="I651" t="str">
            <v>Pozo Almonte</v>
          </cell>
          <cell r="J651">
            <v>572407264</v>
          </cell>
          <cell r="K651">
            <v>982705605</v>
          </cell>
          <cell r="L651" t="str">
            <v>aapedichile@gmail.com</v>
          </cell>
          <cell r="M651">
            <v>41557</v>
          </cell>
          <cell r="N651">
            <v>43027</v>
          </cell>
          <cell r="O651">
            <v>41557</v>
          </cell>
          <cell r="P651">
            <v>0</v>
          </cell>
          <cell r="Q651">
            <v>3070020989</v>
          </cell>
          <cell r="R651" t="str">
            <v>Asociación APEDI-Chile</v>
          </cell>
          <cell r="S651" t="str">
            <v>BANCO ESTADO DE CHILE</v>
          </cell>
          <cell r="T651" t="str">
            <v>CHEQUERA ELECTRONICA/ CUENTA VISTA</v>
          </cell>
          <cell r="U651">
            <v>0</v>
          </cell>
          <cell r="V651" t="str">
            <v>ISABEL ELENA CUADRO VALDES</v>
          </cell>
          <cell r="W651" t="str">
            <v>6.527.042-0</v>
          </cell>
          <cell r="X651" t="str">
            <v>las Vizcachas, La Huayca, Pozo Almonte</v>
          </cell>
          <cell r="Y651">
            <v>572407264</v>
          </cell>
          <cell r="Z651">
            <v>982705605</v>
          </cell>
          <cell r="AA651" t="str">
            <v>icuadrovaldes@gmail.com</v>
          </cell>
          <cell r="AB651">
            <v>0</v>
          </cell>
          <cell r="AC651" t="str">
            <v>Ver Archivo</v>
          </cell>
          <cell r="AD651">
            <v>0</v>
          </cell>
          <cell r="AE651">
            <v>0</v>
          </cell>
          <cell r="AF651" t="str">
            <v>Ver Archivo</v>
          </cell>
          <cell r="AG651">
            <v>0</v>
          </cell>
        </row>
        <row r="652">
          <cell r="B652" t="str">
            <v>65.094.723-1</v>
          </cell>
          <cell r="C652" t="str">
            <v>Validada</v>
          </cell>
          <cell r="D652">
            <v>42864.702766203707</v>
          </cell>
          <cell r="E652">
            <v>0</v>
          </cell>
          <cell r="F652" t="str">
            <v>CLUB SOCIAL Y DEPORTIVO ADULTO MAYOR MUTUAL DEL FUTBOLISTA RICARDO VILLALBA AGUILAR</v>
          </cell>
          <cell r="G652" t="str">
            <v>OSCAR BONILLA 352</v>
          </cell>
          <cell r="H652" t="str">
            <v>Iquique</v>
          </cell>
          <cell r="I652" t="str">
            <v>Iquique</v>
          </cell>
          <cell r="J652">
            <v>994803973</v>
          </cell>
          <cell r="K652">
            <v>994803973</v>
          </cell>
          <cell r="L652" t="str">
            <v>CLUBRICARDOVILLALBA@GMAIL.COM</v>
          </cell>
          <cell r="M652">
            <v>42673</v>
          </cell>
          <cell r="N652">
            <v>43768</v>
          </cell>
          <cell r="O652">
            <v>41410</v>
          </cell>
          <cell r="P652">
            <v>0</v>
          </cell>
          <cell r="Q652">
            <v>6.2199665094722995E+17</v>
          </cell>
          <cell r="R652" t="str">
            <v>club social y deportivo adulto mayor mutual ricardo villalba Aguilar</v>
          </cell>
          <cell r="S652" t="str">
            <v>BANCO ESTADO DE CHILE</v>
          </cell>
          <cell r="T652" t="str">
            <v>CHEQUERA ELECTRONICA/ CUENTA VISTA</v>
          </cell>
          <cell r="U652">
            <v>0</v>
          </cell>
          <cell r="V652" t="str">
            <v>rosendo luis saavedra gonzalez</v>
          </cell>
          <cell r="W652" t="str">
            <v>5.185.430-6</v>
          </cell>
          <cell r="X652" t="str">
            <v>oscar bonilla 352</v>
          </cell>
          <cell r="Y652">
            <v>994803973</v>
          </cell>
          <cell r="Z652">
            <v>994803973</v>
          </cell>
          <cell r="AA652" t="str">
            <v>clubricardovillalba@gmail.com</v>
          </cell>
          <cell r="AB652">
            <v>0</v>
          </cell>
          <cell r="AC652" t="str">
            <v>Ver Archivo</v>
          </cell>
          <cell r="AD652" t="str">
            <v>Ver Archivo</v>
          </cell>
          <cell r="AE652" t="str">
            <v>Ver Archivo</v>
          </cell>
          <cell r="AF652" t="str">
            <v>Ver Archivo</v>
          </cell>
          <cell r="AG652" t="str">
            <v>Ver Archivo</v>
          </cell>
        </row>
        <row r="653">
          <cell r="B653" t="str">
            <v>65.459.350-7</v>
          </cell>
          <cell r="C653" t="str">
            <v>Grabado</v>
          </cell>
          <cell r="D653">
            <v>42857.548148148147</v>
          </cell>
          <cell r="E653">
            <v>0</v>
          </cell>
          <cell r="F653" t="str">
            <v>Junta Vecinal Cerro Tarapaca</v>
          </cell>
          <cell r="G653" t="str">
            <v>Los condores #3700</v>
          </cell>
          <cell r="H653" t="str">
            <v>Iquique</v>
          </cell>
          <cell r="I653" t="str">
            <v>Alto Hospicio</v>
          </cell>
          <cell r="J653">
            <v>5699453767</v>
          </cell>
          <cell r="K653">
            <v>56994537679</v>
          </cell>
          <cell r="L653" t="str">
            <v>cerrotarapaca.jv@gmail.com</v>
          </cell>
          <cell r="M653">
            <v>41993</v>
          </cell>
          <cell r="N653">
            <v>42998</v>
          </cell>
          <cell r="O653">
            <v>41424</v>
          </cell>
          <cell r="P653">
            <v>0</v>
          </cell>
          <cell r="Q653">
            <v>1860217380</v>
          </cell>
          <cell r="R653" t="str">
            <v>Junta Vecinal Cerro Tarapaca</v>
          </cell>
          <cell r="S653" t="str">
            <v>BANCO ESTADO DE CHILE</v>
          </cell>
          <cell r="T653" t="str">
            <v>CUENTA DE AHORROS</v>
          </cell>
          <cell r="U653">
            <v>0</v>
          </cell>
          <cell r="V653" t="str">
            <v>Carla Andrea Villalobos Barraza</v>
          </cell>
          <cell r="W653" t="str">
            <v>16.350.854-0</v>
          </cell>
          <cell r="X653" t="str">
            <v>La noria #3729</v>
          </cell>
          <cell r="Y653">
            <v>5699453767</v>
          </cell>
          <cell r="Z653">
            <v>56994537679</v>
          </cell>
          <cell r="AA653" t="str">
            <v>cerrotarapaca.jv@gmail.com</v>
          </cell>
          <cell r="AB653">
            <v>0</v>
          </cell>
          <cell r="AC653" t="str">
            <v>Ver Archivo</v>
          </cell>
          <cell r="AD653" t="str">
            <v>Ver Archivo</v>
          </cell>
          <cell r="AE653" t="str">
            <v>Ver Archivo</v>
          </cell>
          <cell r="AF653" t="str">
            <v>Ver Archivo</v>
          </cell>
          <cell r="AG653" t="str">
            <v>Ver Archivo</v>
          </cell>
        </row>
        <row r="654">
          <cell r="B654" t="str">
            <v>65.707.420-9</v>
          </cell>
          <cell r="C654" t="str">
            <v>Grabado</v>
          </cell>
          <cell r="D654" t="str">
            <v>0000-00-00 00:00:00</v>
          </cell>
          <cell r="E654">
            <v>0</v>
          </cell>
          <cell r="F654" t="str">
            <v>Club Deportivo Olimpia de Iquique</v>
          </cell>
          <cell r="G654" t="str">
            <v>Cordillera # 241</v>
          </cell>
          <cell r="H654" t="str">
            <v>Iquique</v>
          </cell>
          <cell r="I654" t="str">
            <v>Iquique</v>
          </cell>
          <cell r="J654">
            <v>0</v>
          </cell>
          <cell r="K654">
            <v>56951586066</v>
          </cell>
          <cell r="L654" t="str">
            <v>clubolimpiaiqqq@gmail.com</v>
          </cell>
          <cell r="M654">
            <v>42527</v>
          </cell>
          <cell r="N654">
            <v>43257</v>
          </cell>
          <cell r="O654">
            <v>38811</v>
          </cell>
          <cell r="P654">
            <v>0</v>
          </cell>
          <cell r="Q654">
            <v>0</v>
          </cell>
          <cell r="R654">
            <v>0</v>
          </cell>
          <cell r="S654" t="str">
            <v>BANCO ESTADO DE CHILE</v>
          </cell>
          <cell r="T654">
            <v>0</v>
          </cell>
          <cell r="U654">
            <v>0</v>
          </cell>
          <cell r="V654" t="str">
            <v>Francisco Javier Catalan Espejo</v>
          </cell>
          <cell r="W654" t="str">
            <v>12.350.016-4</v>
          </cell>
          <cell r="X654" t="str">
            <v>Pampa Aerolito # 3047</v>
          </cell>
          <cell r="Y654">
            <v>0</v>
          </cell>
          <cell r="Z654">
            <v>56951586066</v>
          </cell>
          <cell r="AA654" t="str">
            <v>fcatalane@gmail.com</v>
          </cell>
          <cell r="AB654">
            <v>0</v>
          </cell>
          <cell r="AC654" t="str">
            <v>Ver Archivo</v>
          </cell>
          <cell r="AD654" t="str">
            <v>Ver Archivo</v>
          </cell>
          <cell r="AE654">
            <v>0</v>
          </cell>
          <cell r="AF654" t="str">
            <v>Ver Archivo</v>
          </cell>
          <cell r="AG654" t="str">
            <v>Ver Archivo</v>
          </cell>
        </row>
        <row r="655">
          <cell r="B655" t="str">
            <v>65.030.982-0</v>
          </cell>
          <cell r="C655" t="str">
            <v>Validada</v>
          </cell>
          <cell r="D655">
            <v>42857.461435185185</v>
          </cell>
          <cell r="E655">
            <v>0</v>
          </cell>
          <cell r="F655" t="str">
            <v>Centro social y cultural de arte oriental</v>
          </cell>
          <cell r="G655" t="str">
            <v>Av. Proyectada 2120, departamento 1402</v>
          </cell>
          <cell r="H655" t="str">
            <v>Iquique</v>
          </cell>
          <cell r="I655" t="str">
            <v>Iquique</v>
          </cell>
          <cell r="J655">
            <v>0</v>
          </cell>
          <cell r="K655">
            <v>9822946325</v>
          </cell>
          <cell r="L655" t="str">
            <v>contacto@aikidokawai.cl</v>
          </cell>
          <cell r="M655">
            <v>42795</v>
          </cell>
          <cell r="N655">
            <v>44256</v>
          </cell>
          <cell r="O655">
            <v>40308</v>
          </cell>
          <cell r="P655">
            <v>0</v>
          </cell>
          <cell r="Q655">
            <v>1371158029</v>
          </cell>
          <cell r="R655" t="str">
            <v>Matias Sanchez Monje</v>
          </cell>
          <cell r="S655" t="str">
            <v>BANCO ESTADO DE CHILE</v>
          </cell>
          <cell r="T655" t="str">
            <v>CHEQUERA ELECTRONICA/ CUENTA VISTA</v>
          </cell>
          <cell r="U655">
            <v>0</v>
          </cell>
          <cell r="V655" t="str">
            <v>Matias Sanchez Monje</v>
          </cell>
          <cell r="W655" t="str">
            <v>10.376.815-2</v>
          </cell>
          <cell r="X655" t="str">
            <v>Av. Preoyectada 2120, departamento 1402</v>
          </cell>
          <cell r="Y655">
            <v>0</v>
          </cell>
          <cell r="Z655">
            <v>982946325</v>
          </cell>
          <cell r="AA655" t="str">
            <v>matias.sanchez.monje@gmail.com</v>
          </cell>
          <cell r="AB655">
            <v>0</v>
          </cell>
          <cell r="AC655" t="str">
            <v>Ver Archivo</v>
          </cell>
          <cell r="AD655" t="str">
            <v>Ver Archivo</v>
          </cell>
          <cell r="AE655" t="str">
            <v>Ver Archivo</v>
          </cell>
          <cell r="AF655">
            <v>0</v>
          </cell>
          <cell r="AG655">
            <v>0</v>
          </cell>
        </row>
        <row r="656">
          <cell r="B656" t="str">
            <v>75.957.360-9</v>
          </cell>
          <cell r="C656" t="str">
            <v>Validada</v>
          </cell>
          <cell r="D656">
            <v>42857.408275462964</v>
          </cell>
          <cell r="E656">
            <v>0</v>
          </cell>
          <cell r="F656" t="str">
            <v>AGRUPACION DE CIEGOS DOMINGO OYANEDEL VARAS</v>
          </cell>
          <cell r="G656" t="str">
            <v>THOMPSON 114</v>
          </cell>
          <cell r="H656" t="str">
            <v>Iquique</v>
          </cell>
          <cell r="I656" t="str">
            <v>Iquique</v>
          </cell>
          <cell r="J656">
            <v>0</v>
          </cell>
          <cell r="K656">
            <v>994655310</v>
          </cell>
          <cell r="L656" t="str">
            <v>ayleencas@gmail.com</v>
          </cell>
          <cell r="M656">
            <v>42241</v>
          </cell>
          <cell r="N656">
            <v>43337</v>
          </cell>
          <cell r="O656">
            <v>36795</v>
          </cell>
          <cell r="P656">
            <v>0</v>
          </cell>
          <cell r="Q656">
            <v>1365814844</v>
          </cell>
          <cell r="R656" t="str">
            <v>agrupacion de ciegos domingo oyanedel varas</v>
          </cell>
          <cell r="S656" t="str">
            <v>BANCO ESTADO DE CHILE</v>
          </cell>
          <cell r="T656" t="str">
            <v>CUENTA DE AHORROS</v>
          </cell>
          <cell r="U656">
            <v>0</v>
          </cell>
          <cell r="V656" t="str">
            <v>carlos arturo ulloa gonzalez</v>
          </cell>
          <cell r="W656" t="str">
            <v>9.077.940-0</v>
          </cell>
          <cell r="X656" t="str">
            <v>PASAJE 2 # 3753</v>
          </cell>
          <cell r="Y656">
            <v>0</v>
          </cell>
          <cell r="Z656">
            <v>94655310</v>
          </cell>
          <cell r="AA656" t="str">
            <v>ayleencas@gmail.com</v>
          </cell>
          <cell r="AB656">
            <v>0</v>
          </cell>
          <cell r="AC656" t="str">
            <v>Ver Archivo</v>
          </cell>
          <cell r="AD656">
            <v>0</v>
          </cell>
          <cell r="AE656" t="str">
            <v>Ver Archivo</v>
          </cell>
          <cell r="AF656">
            <v>0</v>
          </cell>
          <cell r="AG656">
            <v>0</v>
          </cell>
        </row>
        <row r="657">
          <cell r="B657" t="str">
            <v>65.880.180-5</v>
          </cell>
          <cell r="C657" t="str">
            <v>Grabado</v>
          </cell>
          <cell r="D657">
            <v>42855.958344907405</v>
          </cell>
          <cell r="E657">
            <v>0</v>
          </cell>
          <cell r="F657" t="str">
            <v>Club de Patinaje Artístico Katari Hispano Britanico</v>
          </cell>
          <cell r="G657" t="str">
            <v>Pasaje 3 #4553 Rey del Mar</v>
          </cell>
          <cell r="H657" t="str">
            <v>Iquique</v>
          </cell>
          <cell r="I657" t="str">
            <v>Iquique</v>
          </cell>
          <cell r="J657">
            <v>0</v>
          </cell>
          <cell r="K657">
            <v>0</v>
          </cell>
          <cell r="L657" t="str">
            <v>katarihb@gmail.com</v>
          </cell>
          <cell r="M657" t="str">
            <v>0000-00-00</v>
          </cell>
          <cell r="N657" t="str">
            <v>0000-00-00</v>
          </cell>
          <cell r="O657" t="str">
            <v>0000-00-00</v>
          </cell>
          <cell r="P657">
            <v>0</v>
          </cell>
          <cell r="Q657">
            <v>0</v>
          </cell>
          <cell r="R657">
            <v>0</v>
          </cell>
          <cell r="S657">
            <v>0</v>
          </cell>
          <cell r="T657">
            <v>0</v>
          </cell>
          <cell r="U657">
            <v>0</v>
          </cell>
          <cell r="V657" t="str">
            <v>Mariella Andrea Ramirez Urbano</v>
          </cell>
          <cell r="W657" t="str">
            <v>13.415.654-6</v>
          </cell>
          <cell r="X657" t="str">
            <v>Pasaje 3 #4553 Rey del Mar</v>
          </cell>
          <cell r="Y657">
            <v>0</v>
          </cell>
          <cell r="Z657">
            <v>0</v>
          </cell>
          <cell r="AA657" t="str">
            <v>mramirezurbano@gmail.com</v>
          </cell>
          <cell r="AB657">
            <v>0</v>
          </cell>
          <cell r="AC657" t="str">
            <v>Ver Archivo</v>
          </cell>
          <cell r="AD657">
            <v>0</v>
          </cell>
          <cell r="AE657">
            <v>0</v>
          </cell>
          <cell r="AF657" t="str">
            <v>Ver Archivo</v>
          </cell>
          <cell r="AG657" t="str">
            <v>Ver Archivo</v>
          </cell>
        </row>
        <row r="658">
          <cell r="B658" t="str">
            <v>65.339.540-K</v>
          </cell>
          <cell r="C658" t="str">
            <v>Validada</v>
          </cell>
          <cell r="D658">
            <v>42857.548530092594</v>
          </cell>
          <cell r="E658">
            <v>0</v>
          </cell>
          <cell r="F658" t="str">
            <v>CLUB ADULTO MAYOR ESPERANZA NUEVA</v>
          </cell>
          <cell r="G658" t="str">
            <v>RAMIREZ 1269</v>
          </cell>
          <cell r="H658" t="str">
            <v>Iquique</v>
          </cell>
          <cell r="I658" t="str">
            <v>Iquique</v>
          </cell>
          <cell r="J658">
            <v>0</v>
          </cell>
          <cell r="K658">
            <v>993083333</v>
          </cell>
          <cell r="L658" t="str">
            <v>clubadultomayoresperanzanueva@gmail.com</v>
          </cell>
          <cell r="M658">
            <v>42472</v>
          </cell>
          <cell r="N658">
            <v>43202</v>
          </cell>
          <cell r="O658">
            <v>38083</v>
          </cell>
          <cell r="P658">
            <v>0</v>
          </cell>
          <cell r="Q658">
            <v>1365664885</v>
          </cell>
          <cell r="R658" t="str">
            <v>CLUB ADULTO MAYOR ESPERANZA NUEVA</v>
          </cell>
          <cell r="S658" t="str">
            <v>BANCO ESTADO DE CHILE</v>
          </cell>
          <cell r="T658" t="str">
            <v>CUENTA DE AHORROS</v>
          </cell>
          <cell r="U658">
            <v>0</v>
          </cell>
          <cell r="V658" t="str">
            <v>LILIANAN VELIZ ROJAS</v>
          </cell>
          <cell r="W658" t="str">
            <v>3.787.654-2</v>
          </cell>
          <cell r="X658" t="str">
            <v>RAMIREZ 1269</v>
          </cell>
          <cell r="Y658">
            <v>0</v>
          </cell>
          <cell r="Z658">
            <v>993083333</v>
          </cell>
          <cell r="AA658" t="str">
            <v>clubadultomayoresperanzanueva@gmail.com</v>
          </cell>
          <cell r="AB658">
            <v>0</v>
          </cell>
          <cell r="AC658" t="str">
            <v>Ver Archivo</v>
          </cell>
          <cell r="AD658" t="str">
            <v>Ver Archivo</v>
          </cell>
          <cell r="AE658" t="str">
            <v>Ver Archivo</v>
          </cell>
          <cell r="AF658" t="str">
            <v>Ver Archivo</v>
          </cell>
          <cell r="AG658" t="str">
            <v>Ver Archivo</v>
          </cell>
        </row>
        <row r="659">
          <cell r="B659" t="str">
            <v>75.980.600-k</v>
          </cell>
          <cell r="C659" t="str">
            <v>Grabado</v>
          </cell>
          <cell r="D659">
            <v>42864.46266203704</v>
          </cell>
          <cell r="E659">
            <v>0</v>
          </cell>
          <cell r="F659" t="str">
            <v>Asociación de fútbol infantil y juvenil de Alto Hospicio</v>
          </cell>
          <cell r="G659" t="str">
            <v>Pasaje Puyehue 3783</v>
          </cell>
          <cell r="H659" t="str">
            <v>Iquique</v>
          </cell>
          <cell r="I659" t="str">
            <v>Alto Hospicio</v>
          </cell>
          <cell r="J659">
            <v>0</v>
          </cell>
          <cell r="K659">
            <v>995048704</v>
          </cell>
          <cell r="L659" t="str">
            <v>afijah@hotmail.com</v>
          </cell>
          <cell r="M659">
            <v>42849</v>
          </cell>
          <cell r="N659">
            <v>43945</v>
          </cell>
          <cell r="O659">
            <v>41174</v>
          </cell>
          <cell r="P659">
            <v>0</v>
          </cell>
          <cell r="Q659">
            <v>1365756615</v>
          </cell>
          <cell r="R659" t="str">
            <v>Luis Guillermo Silva Vásquez</v>
          </cell>
          <cell r="S659" t="str">
            <v>BANCO ESTADO DE CHILE</v>
          </cell>
          <cell r="T659" t="str">
            <v>CUENTA DE AHORROS</v>
          </cell>
          <cell r="U659">
            <v>0</v>
          </cell>
          <cell r="V659" t="str">
            <v>Luis Guillermo Silva Vásquez</v>
          </cell>
          <cell r="W659" t="str">
            <v>8.182.021-k</v>
          </cell>
          <cell r="X659" t="str">
            <v>Pasaje Puyehue 3783</v>
          </cell>
          <cell r="Y659">
            <v>0</v>
          </cell>
          <cell r="Z659">
            <v>995048704</v>
          </cell>
          <cell r="AA659" t="str">
            <v>luissilvavasquez@hotmail.com</v>
          </cell>
          <cell r="AB659">
            <v>0</v>
          </cell>
          <cell r="AC659" t="str">
            <v>Ver Archivo</v>
          </cell>
          <cell r="AD659" t="str">
            <v>Ver Archivo</v>
          </cell>
          <cell r="AE659" t="str">
            <v>Ver Archivo</v>
          </cell>
          <cell r="AF659" t="str">
            <v>Ver Archivo</v>
          </cell>
          <cell r="AG659" t="str">
            <v>Ver Archivo</v>
          </cell>
        </row>
        <row r="660">
          <cell r="B660" t="str">
            <v>75.975.970-2</v>
          </cell>
          <cell r="C660" t="str">
            <v>Validada</v>
          </cell>
          <cell r="D660">
            <v>42866.520069444443</v>
          </cell>
          <cell r="E660">
            <v>0</v>
          </cell>
          <cell r="F660" t="str">
            <v>Comunidad Indigena Aymara del pueblo de Soga</v>
          </cell>
          <cell r="G660" t="str">
            <v>PUEBLO DE SOGA SIN NUMERO</v>
          </cell>
          <cell r="H660" t="str">
            <v>Tamarugal</v>
          </cell>
          <cell r="I660" t="str">
            <v>Huara</v>
          </cell>
          <cell r="J660">
            <v>0</v>
          </cell>
          <cell r="K660">
            <v>964724851</v>
          </cell>
          <cell r="L660" t="str">
            <v>comunidaddesoga@gmail.com</v>
          </cell>
          <cell r="M660" t="str">
            <v>0000-00-00</v>
          </cell>
          <cell r="N660">
            <v>43544</v>
          </cell>
          <cell r="O660">
            <v>36410</v>
          </cell>
          <cell r="P660">
            <v>0</v>
          </cell>
          <cell r="Q660">
            <v>1366161240</v>
          </cell>
          <cell r="R660" t="str">
            <v>COMUNIDAD INDIGENA AYMARA DEL PUEBLO DE SOGA</v>
          </cell>
          <cell r="S660" t="str">
            <v>BANCO ESTADO DE CHILE</v>
          </cell>
          <cell r="T660" t="str">
            <v>CUENTA DE AHORROS</v>
          </cell>
          <cell r="U660">
            <v>0</v>
          </cell>
          <cell r="V660" t="str">
            <v>JORGE EUSTAQUIO CHOQUE RAMOS</v>
          </cell>
          <cell r="W660" t="str">
            <v>6.720.367-4</v>
          </cell>
          <cell r="X660" t="str">
            <v>sotomayor 62</v>
          </cell>
          <cell r="Y660">
            <v>0</v>
          </cell>
          <cell r="Z660">
            <v>964724851</v>
          </cell>
          <cell r="AA660" t="str">
            <v>jimena.choque@hotmail.com</v>
          </cell>
          <cell r="AB660">
            <v>0</v>
          </cell>
          <cell r="AC660" t="str">
            <v>Ver Archivo</v>
          </cell>
          <cell r="AD660" t="str">
            <v>Ver Archivo</v>
          </cell>
          <cell r="AE660" t="str">
            <v>Ver Archivo</v>
          </cell>
          <cell r="AF660" t="str">
            <v>Ver Archivo</v>
          </cell>
          <cell r="AG660" t="str">
            <v>Ver Archivo</v>
          </cell>
        </row>
        <row r="661">
          <cell r="B661" t="str">
            <v>73.431.100-6</v>
          </cell>
          <cell r="C661" t="str">
            <v>Validada</v>
          </cell>
          <cell r="D661">
            <v>42872.399745370371</v>
          </cell>
          <cell r="E661">
            <v>0</v>
          </cell>
          <cell r="F661" t="str">
            <v>JUNTA DE VECINOS 11 DE MARZO</v>
          </cell>
          <cell r="G661" t="str">
            <v>LOS NOGALES 3065</v>
          </cell>
          <cell r="H661" t="str">
            <v>Iquique</v>
          </cell>
          <cell r="I661" t="str">
            <v>Alto Hospicio</v>
          </cell>
          <cell r="J661">
            <v>7733716</v>
          </cell>
          <cell r="K661">
            <v>7733716</v>
          </cell>
          <cell r="L661" t="str">
            <v>JUNTADEVECINOS11MARZO@GMAIL.COM</v>
          </cell>
          <cell r="M661">
            <v>42820</v>
          </cell>
          <cell r="N661">
            <v>43916</v>
          </cell>
          <cell r="O661">
            <v>38453</v>
          </cell>
          <cell r="P661">
            <v>0</v>
          </cell>
          <cell r="Q661">
            <v>1860244485</v>
          </cell>
          <cell r="R661" t="str">
            <v>JUNTA DE VECINOS 11 DE MARZO</v>
          </cell>
          <cell r="S661" t="str">
            <v>BANCO ESTADO DE CHILE</v>
          </cell>
          <cell r="T661" t="str">
            <v>CUENTA DE AHORROS</v>
          </cell>
          <cell r="U661">
            <v>0</v>
          </cell>
          <cell r="V661" t="str">
            <v>MARIA NIEVES CONDORI RODRIGUEZ</v>
          </cell>
          <cell r="W661" t="str">
            <v>9.378.223-2</v>
          </cell>
          <cell r="X661" t="str">
            <v>Los Castaños N° 3066</v>
          </cell>
          <cell r="Y661">
            <v>7733716</v>
          </cell>
          <cell r="Z661">
            <v>7733716</v>
          </cell>
          <cell r="AA661" t="str">
            <v>JUNTADEVECINOS11DEMARZO@GMAIL.COM</v>
          </cell>
          <cell r="AB661">
            <v>0</v>
          </cell>
          <cell r="AC661" t="str">
            <v>Ver Archivo</v>
          </cell>
          <cell r="AD661">
            <v>0</v>
          </cell>
          <cell r="AE661" t="str">
            <v>Ver Archivo</v>
          </cell>
          <cell r="AF661">
            <v>0</v>
          </cell>
          <cell r="AG661">
            <v>0</v>
          </cell>
        </row>
        <row r="662">
          <cell r="B662" t="str">
            <v>65.037.272-7</v>
          </cell>
          <cell r="C662" t="str">
            <v>Grabado</v>
          </cell>
          <cell r="D662">
            <v>42873.524108796293</v>
          </cell>
          <cell r="E662">
            <v>0</v>
          </cell>
          <cell r="F662" t="str">
            <v>Centro Social Cultural Eben Ezer</v>
          </cell>
          <cell r="G662" t="str">
            <v>Pasaje Chiloé #4450 Manzana 28 Sitio 23</v>
          </cell>
          <cell r="H662" t="str">
            <v>Iquique</v>
          </cell>
          <cell r="I662" t="str">
            <v>Alto Hospicio</v>
          </cell>
          <cell r="J662">
            <v>0</v>
          </cell>
          <cell r="K662">
            <v>58294732</v>
          </cell>
          <cell r="L662" t="str">
            <v>ebenezer.csc@gmail.com</v>
          </cell>
          <cell r="M662">
            <v>40639</v>
          </cell>
          <cell r="N662">
            <v>43391</v>
          </cell>
          <cell r="O662">
            <v>40666</v>
          </cell>
          <cell r="P662">
            <v>0</v>
          </cell>
          <cell r="Q662">
            <v>1860383515</v>
          </cell>
          <cell r="R662" t="str">
            <v>Centro Social Cultural Eben - Ezer</v>
          </cell>
          <cell r="S662" t="str">
            <v>BANCO ESTADO DE CHILE</v>
          </cell>
          <cell r="T662" t="str">
            <v>CUENTA DE AHORROS</v>
          </cell>
          <cell r="U662">
            <v>0</v>
          </cell>
          <cell r="V662" t="str">
            <v>Julio César Gorena Macuer</v>
          </cell>
          <cell r="W662" t="str">
            <v>9.160.683-6</v>
          </cell>
          <cell r="X662" t="str">
            <v>Pasaje Valdivia #4674</v>
          </cell>
          <cell r="Y662">
            <v>0</v>
          </cell>
          <cell r="Z662">
            <v>58294732</v>
          </cell>
          <cell r="AA662" t="str">
            <v>Julio.gorena@hotmail.com</v>
          </cell>
          <cell r="AB662">
            <v>0</v>
          </cell>
          <cell r="AC662" t="str">
            <v>Ver Archivo</v>
          </cell>
          <cell r="AD662" t="str">
            <v>Ver Archivo</v>
          </cell>
          <cell r="AE662" t="str">
            <v>Ver Archivo</v>
          </cell>
          <cell r="AF662" t="str">
            <v>Ver Archivo</v>
          </cell>
          <cell r="AG662" t="str">
            <v>Ver Archivo</v>
          </cell>
        </row>
        <row r="663">
          <cell r="B663" t="str">
            <v>65.945.690-7</v>
          </cell>
          <cell r="C663" t="str">
            <v>Grabado</v>
          </cell>
          <cell r="D663">
            <v>42864.394166666665</v>
          </cell>
          <cell r="E663">
            <v>0</v>
          </cell>
          <cell r="F663" t="str">
            <v>Junta Vecinal Elena Caffarena</v>
          </cell>
          <cell r="G663" t="str">
            <v>Avenida 14 #3840</v>
          </cell>
          <cell r="H663" t="str">
            <v>Iquique</v>
          </cell>
          <cell r="I663" t="str">
            <v>Alto Hospicio</v>
          </cell>
          <cell r="J663">
            <v>0</v>
          </cell>
          <cell r="K663">
            <v>90461999</v>
          </cell>
          <cell r="L663" t="str">
            <v>elenacaffarena.jjvv@gmail.com</v>
          </cell>
          <cell r="M663">
            <v>42076</v>
          </cell>
          <cell r="N663">
            <v>43172</v>
          </cell>
          <cell r="O663">
            <v>38050</v>
          </cell>
          <cell r="P663">
            <v>0</v>
          </cell>
          <cell r="Q663">
            <v>186046663</v>
          </cell>
          <cell r="R663" t="str">
            <v>Junta Vecinal Elena Caffarena</v>
          </cell>
          <cell r="S663" t="str">
            <v>BANCO ESTADO DE CHILE</v>
          </cell>
          <cell r="T663" t="str">
            <v>CUENTA DE AHORROS</v>
          </cell>
          <cell r="U663">
            <v>0</v>
          </cell>
          <cell r="V663" t="str">
            <v>Marcelo Alejandro Villablanca Villablanca</v>
          </cell>
          <cell r="W663" t="str">
            <v>7.888.551-3</v>
          </cell>
          <cell r="X663">
            <v>0</v>
          </cell>
          <cell r="Y663">
            <v>0</v>
          </cell>
          <cell r="Z663">
            <v>90461999</v>
          </cell>
          <cell r="AA663" t="str">
            <v>marcelito_xxl@hotmail.com</v>
          </cell>
          <cell r="AB663">
            <v>0</v>
          </cell>
          <cell r="AC663">
            <v>0</v>
          </cell>
          <cell r="AD663" t="str">
            <v>Ver Archivo</v>
          </cell>
          <cell r="AE663" t="str">
            <v>Ver Archivo</v>
          </cell>
          <cell r="AF663" t="str">
            <v>Ver Archivo</v>
          </cell>
          <cell r="AG663" t="str">
            <v>Ver Archivo</v>
          </cell>
        </row>
        <row r="664">
          <cell r="B664" t="str">
            <v>65.102.108-1</v>
          </cell>
          <cell r="C664" t="str">
            <v>Grabado</v>
          </cell>
          <cell r="D664">
            <v>42865.559560185182</v>
          </cell>
          <cell r="E664">
            <v>0</v>
          </cell>
          <cell r="F664" t="str">
            <v>junta de vecinos san antonio</v>
          </cell>
          <cell r="G664" t="str">
            <v>Av. las parcelas 3545</v>
          </cell>
          <cell r="H664" t="str">
            <v>Iquique</v>
          </cell>
          <cell r="I664" t="str">
            <v>Alto Hospicio</v>
          </cell>
          <cell r="J664">
            <v>0</v>
          </cell>
          <cell r="K664">
            <v>56942901172</v>
          </cell>
          <cell r="L664" t="str">
            <v>jvsanantonio1@gmail.com</v>
          </cell>
          <cell r="M664">
            <v>41912</v>
          </cell>
          <cell r="N664">
            <v>43008</v>
          </cell>
          <cell r="O664">
            <v>41940</v>
          </cell>
          <cell r="P664">
            <v>0</v>
          </cell>
          <cell r="Q664">
            <v>0</v>
          </cell>
          <cell r="R664">
            <v>0</v>
          </cell>
          <cell r="S664" t="str">
            <v>BANCO ESTADO DE CHILE</v>
          </cell>
          <cell r="T664">
            <v>0</v>
          </cell>
          <cell r="U664">
            <v>0</v>
          </cell>
          <cell r="V664" t="str">
            <v>monica del carmen martinez pasten</v>
          </cell>
          <cell r="W664" t="str">
            <v>11.815.331-6</v>
          </cell>
          <cell r="X664" t="str">
            <v>Avenida las parcelas 3545</v>
          </cell>
          <cell r="Y664">
            <v>0</v>
          </cell>
          <cell r="Z664">
            <v>56942901171</v>
          </cell>
          <cell r="AA664" t="str">
            <v>jvsanantonio@gmail.com</v>
          </cell>
          <cell r="AB664">
            <v>0</v>
          </cell>
          <cell r="AC664" t="str">
            <v>Ver Archivo</v>
          </cell>
          <cell r="AD664" t="str">
            <v>Ver Archivo</v>
          </cell>
          <cell r="AE664" t="str">
            <v>Ver Archivo</v>
          </cell>
          <cell r="AF664" t="str">
            <v>Ver Archivo</v>
          </cell>
          <cell r="AG664" t="str">
            <v>Ver Archivo</v>
          </cell>
        </row>
        <row r="665">
          <cell r="B665" t="str">
            <v>65.102.108-1</v>
          </cell>
          <cell r="C665" t="str">
            <v>Grabado</v>
          </cell>
          <cell r="D665">
            <v>42865.559560185182</v>
          </cell>
          <cell r="E665">
            <v>0</v>
          </cell>
          <cell r="F665" t="str">
            <v>junta de vecinos san antonio</v>
          </cell>
          <cell r="G665" t="str">
            <v>Av. las parcelas 3545</v>
          </cell>
          <cell r="H665" t="str">
            <v>Iquique</v>
          </cell>
          <cell r="I665" t="str">
            <v>Alto Hospicio</v>
          </cell>
          <cell r="J665">
            <v>0</v>
          </cell>
          <cell r="K665">
            <v>56942901172</v>
          </cell>
          <cell r="L665" t="str">
            <v>jvsanantonio1@gmail.com</v>
          </cell>
          <cell r="M665">
            <v>41912</v>
          </cell>
          <cell r="N665">
            <v>43008</v>
          </cell>
          <cell r="O665">
            <v>41940</v>
          </cell>
          <cell r="P665">
            <v>0</v>
          </cell>
          <cell r="Q665">
            <v>0</v>
          </cell>
          <cell r="R665">
            <v>0</v>
          </cell>
          <cell r="S665" t="str">
            <v>BANCO ESTADO DE CHILE</v>
          </cell>
          <cell r="T665">
            <v>0</v>
          </cell>
          <cell r="U665">
            <v>0</v>
          </cell>
          <cell r="V665" t="str">
            <v>monica del carmen martinez pasten</v>
          </cell>
          <cell r="W665" t="str">
            <v>11.815.331-6</v>
          </cell>
          <cell r="X665" t="str">
            <v>Avenida las parcelas 3545</v>
          </cell>
          <cell r="Y665">
            <v>0</v>
          </cell>
          <cell r="Z665">
            <v>56942901171</v>
          </cell>
          <cell r="AA665" t="str">
            <v>jvsanantonio@gmail.com</v>
          </cell>
          <cell r="AB665">
            <v>0</v>
          </cell>
          <cell r="AC665" t="str">
            <v>Ver Archivo</v>
          </cell>
          <cell r="AD665" t="str">
            <v>Ver Archivo</v>
          </cell>
          <cell r="AE665" t="str">
            <v>Ver Archivo</v>
          </cell>
          <cell r="AF665" t="str">
            <v>Ver Archivo</v>
          </cell>
          <cell r="AG665" t="str">
            <v>Ver Archivo</v>
          </cell>
        </row>
        <row r="666">
          <cell r="B666" t="str">
            <v>65.102.108-1</v>
          </cell>
          <cell r="C666" t="str">
            <v>Grabado</v>
          </cell>
          <cell r="D666">
            <v>42865.559560185182</v>
          </cell>
          <cell r="E666">
            <v>0</v>
          </cell>
          <cell r="F666" t="str">
            <v>junta de vecinos san antonio</v>
          </cell>
          <cell r="G666" t="str">
            <v>Av. las parcelas 3545</v>
          </cell>
          <cell r="H666" t="str">
            <v>Iquique</v>
          </cell>
          <cell r="I666" t="str">
            <v>Alto Hospicio</v>
          </cell>
          <cell r="J666">
            <v>0</v>
          </cell>
          <cell r="K666">
            <v>56942901172</v>
          </cell>
          <cell r="L666" t="str">
            <v>jvsanantonio1@gmail.com</v>
          </cell>
          <cell r="M666">
            <v>41912</v>
          </cell>
          <cell r="N666">
            <v>43008</v>
          </cell>
          <cell r="O666">
            <v>41940</v>
          </cell>
          <cell r="P666">
            <v>0</v>
          </cell>
          <cell r="Q666">
            <v>0</v>
          </cell>
          <cell r="R666">
            <v>0</v>
          </cell>
          <cell r="S666" t="str">
            <v>BANCO ESTADO DE CHILE</v>
          </cell>
          <cell r="T666">
            <v>0</v>
          </cell>
          <cell r="U666">
            <v>0</v>
          </cell>
          <cell r="V666" t="str">
            <v>monica del carmen martinez pasten</v>
          </cell>
          <cell r="W666" t="str">
            <v>11.815.331-6</v>
          </cell>
          <cell r="X666" t="str">
            <v>Avenida las parcelas 3545</v>
          </cell>
          <cell r="Y666">
            <v>0</v>
          </cell>
          <cell r="Z666">
            <v>56942901171</v>
          </cell>
          <cell r="AA666" t="str">
            <v>jvsanantonio@gmail.com</v>
          </cell>
          <cell r="AB666">
            <v>0</v>
          </cell>
          <cell r="AC666" t="str">
            <v>Ver Archivo</v>
          </cell>
          <cell r="AD666" t="str">
            <v>Ver Archivo</v>
          </cell>
          <cell r="AE666" t="str">
            <v>Ver Archivo</v>
          </cell>
          <cell r="AF666" t="str">
            <v>Ver Archivo</v>
          </cell>
          <cell r="AG666" t="str">
            <v>Ver Archivo</v>
          </cell>
        </row>
        <row r="667">
          <cell r="B667" t="str">
            <v>56.073.930-3</v>
          </cell>
          <cell r="C667" t="str">
            <v>Validada</v>
          </cell>
          <cell r="D667">
            <v>42864.466469907406</v>
          </cell>
          <cell r="E667">
            <v>0</v>
          </cell>
          <cell r="F667" t="str">
            <v>JUNTA DE VECINOS 18 DE SEPTIEMBRE</v>
          </cell>
          <cell r="G667" t="str">
            <v>RUY DIAZ 331</v>
          </cell>
          <cell r="H667" t="str">
            <v>Tamarugal</v>
          </cell>
          <cell r="I667" t="str">
            <v>Pica</v>
          </cell>
          <cell r="J667">
            <v>0</v>
          </cell>
          <cell r="K667">
            <v>99377465</v>
          </cell>
          <cell r="L667" t="str">
            <v>jjvv18septiembre@gmail.com</v>
          </cell>
          <cell r="M667">
            <v>41959</v>
          </cell>
          <cell r="N667">
            <v>43055</v>
          </cell>
          <cell r="O667">
            <v>41959</v>
          </cell>
          <cell r="P667">
            <v>0</v>
          </cell>
          <cell r="Q667">
            <v>1365551118</v>
          </cell>
          <cell r="R667" t="str">
            <v>JUNTA DE VECINOS 18 DE SEPTIEMBRE N15 DE PICA</v>
          </cell>
          <cell r="S667" t="str">
            <v>BANCO ESTADO DE CHILE</v>
          </cell>
          <cell r="T667" t="str">
            <v>CUENTA DE AHORROS</v>
          </cell>
          <cell r="U667">
            <v>0</v>
          </cell>
          <cell r="V667" t="str">
            <v>MARA NOLFA CAYO CHAMACA</v>
          </cell>
          <cell r="W667" t="str">
            <v>7.962.528-0</v>
          </cell>
          <cell r="X667" t="str">
            <v>RUY DIAZ POB 18 SEPTIEMBRE S/N PICA</v>
          </cell>
          <cell r="Y667">
            <v>0</v>
          </cell>
          <cell r="Z667">
            <v>999377465</v>
          </cell>
          <cell r="AA667" t="str">
            <v>maracayo1955@gmail.com</v>
          </cell>
          <cell r="AB667">
            <v>0</v>
          </cell>
          <cell r="AC667" t="str">
            <v>Ver Archivo</v>
          </cell>
          <cell r="AD667" t="str">
            <v>Ver Archivo</v>
          </cell>
          <cell r="AE667" t="str">
            <v>Ver Archivo</v>
          </cell>
          <cell r="AF667" t="str">
            <v>Ver Archivo</v>
          </cell>
          <cell r="AG667" t="str">
            <v>Ver Archivo</v>
          </cell>
        </row>
        <row r="668">
          <cell r="B668" t="str">
            <v>65.102.108-1</v>
          </cell>
          <cell r="C668" t="str">
            <v>Grabado</v>
          </cell>
          <cell r="D668">
            <v>42865.559560185182</v>
          </cell>
          <cell r="E668">
            <v>0</v>
          </cell>
          <cell r="F668" t="str">
            <v>junta de vecinos san antonio</v>
          </cell>
          <cell r="G668" t="str">
            <v>Av. las parcelas 3545</v>
          </cell>
          <cell r="H668" t="str">
            <v>Iquique</v>
          </cell>
          <cell r="I668" t="str">
            <v>Alto Hospicio</v>
          </cell>
          <cell r="J668">
            <v>0</v>
          </cell>
          <cell r="K668">
            <v>56942901172</v>
          </cell>
          <cell r="L668" t="str">
            <v>jvsanantonio1@gmail.com</v>
          </cell>
          <cell r="M668">
            <v>41912</v>
          </cell>
          <cell r="N668">
            <v>43008</v>
          </cell>
          <cell r="O668">
            <v>41940</v>
          </cell>
          <cell r="P668">
            <v>0</v>
          </cell>
          <cell r="Q668">
            <v>0</v>
          </cell>
          <cell r="R668">
            <v>0</v>
          </cell>
          <cell r="S668" t="str">
            <v>BANCO ESTADO DE CHILE</v>
          </cell>
          <cell r="T668">
            <v>0</v>
          </cell>
          <cell r="U668">
            <v>0</v>
          </cell>
          <cell r="V668" t="str">
            <v>monica del carmen martinez pasten</v>
          </cell>
          <cell r="W668" t="str">
            <v>11.815.331-6</v>
          </cell>
          <cell r="X668" t="str">
            <v>Avenida las parcelas 3545</v>
          </cell>
          <cell r="Y668">
            <v>0</v>
          </cell>
          <cell r="Z668">
            <v>56942901171</v>
          </cell>
          <cell r="AA668" t="str">
            <v>jvsanantonio@gmail.com</v>
          </cell>
          <cell r="AB668">
            <v>0</v>
          </cell>
          <cell r="AC668" t="str">
            <v>Ver Archivo</v>
          </cell>
          <cell r="AD668" t="str">
            <v>Ver Archivo</v>
          </cell>
          <cell r="AE668" t="str">
            <v>Ver Archivo</v>
          </cell>
          <cell r="AF668" t="str">
            <v>Ver Archivo</v>
          </cell>
          <cell r="AG668" t="str">
            <v>Ver Archivo</v>
          </cell>
        </row>
        <row r="669">
          <cell r="B669" t="str">
            <v>65.036.696-4</v>
          </cell>
          <cell r="C669" t="str">
            <v>Validada</v>
          </cell>
          <cell r="D669">
            <v>42877.396932870368</v>
          </cell>
          <cell r="E669">
            <v>0</v>
          </cell>
          <cell r="F669" t="str">
            <v>Agrupación social cultural y deportivo esperanza del futuro alto hospicio</v>
          </cell>
          <cell r="G669" t="str">
            <v>Suecia #4439 La Pampa</v>
          </cell>
          <cell r="H669" t="str">
            <v>Iquique</v>
          </cell>
          <cell r="I669" t="str">
            <v>Alto Hospicio</v>
          </cell>
          <cell r="J669">
            <v>5697165980</v>
          </cell>
          <cell r="K669">
            <v>56971659802</v>
          </cell>
          <cell r="L669" t="str">
            <v>esperanzadelfuturo.agru36@gmail.com</v>
          </cell>
          <cell r="M669">
            <v>40813</v>
          </cell>
          <cell r="N669">
            <v>43910</v>
          </cell>
          <cell r="O669">
            <v>40609</v>
          </cell>
          <cell r="P669">
            <v>0</v>
          </cell>
          <cell r="Q669">
            <v>1860395645</v>
          </cell>
          <cell r="R669" t="str">
            <v>agrupación de mujeres emprendedoras jefas de hogar</v>
          </cell>
          <cell r="S669" t="str">
            <v>BANCO ESTADO DE CHILE</v>
          </cell>
          <cell r="T669" t="str">
            <v>CUENTA DE AHORROS</v>
          </cell>
          <cell r="U669">
            <v>0</v>
          </cell>
          <cell r="V669" t="str">
            <v>juana ruth vasquez espinoza</v>
          </cell>
          <cell r="W669" t="str">
            <v>13.997.446-8</v>
          </cell>
          <cell r="X669" t="str">
            <v>Pasaje Eslovaquia , manzana 70 sitio 26</v>
          </cell>
          <cell r="Y669">
            <v>5697165980</v>
          </cell>
          <cell r="Z669">
            <v>5697165980</v>
          </cell>
          <cell r="AA669" t="str">
            <v>Esperanzadelfuturo.agru36@gmail.com</v>
          </cell>
          <cell r="AB669">
            <v>0</v>
          </cell>
          <cell r="AC669" t="str">
            <v>Ver Archivo</v>
          </cell>
          <cell r="AD669" t="str">
            <v>Ver Archivo</v>
          </cell>
          <cell r="AE669" t="str">
            <v>Ver Archivo</v>
          </cell>
          <cell r="AF669" t="str">
            <v>Ver Archivo</v>
          </cell>
          <cell r="AG669" t="str">
            <v>Ver Archivo</v>
          </cell>
        </row>
        <row r="670">
          <cell r="B670" t="str">
            <v>65.102.108-1</v>
          </cell>
          <cell r="C670" t="str">
            <v>Grabado</v>
          </cell>
          <cell r="D670">
            <v>42865.559560185182</v>
          </cell>
          <cell r="E670">
            <v>0</v>
          </cell>
          <cell r="F670" t="str">
            <v>junta de vecinos san antonio</v>
          </cell>
          <cell r="G670" t="str">
            <v>Av. las parcelas 3545</v>
          </cell>
          <cell r="H670" t="str">
            <v>Iquique</v>
          </cell>
          <cell r="I670" t="str">
            <v>Alto Hospicio</v>
          </cell>
          <cell r="J670">
            <v>0</v>
          </cell>
          <cell r="K670">
            <v>56942901172</v>
          </cell>
          <cell r="L670" t="str">
            <v>jvsanantonio1@gmail.com</v>
          </cell>
          <cell r="M670">
            <v>41912</v>
          </cell>
          <cell r="N670">
            <v>43008</v>
          </cell>
          <cell r="O670">
            <v>41940</v>
          </cell>
          <cell r="P670">
            <v>0</v>
          </cell>
          <cell r="Q670">
            <v>0</v>
          </cell>
          <cell r="R670">
            <v>0</v>
          </cell>
          <cell r="S670" t="str">
            <v>BANCO ESTADO DE CHILE</v>
          </cell>
          <cell r="T670">
            <v>0</v>
          </cell>
          <cell r="U670">
            <v>0</v>
          </cell>
          <cell r="V670" t="str">
            <v>monica del carmen martinez pasten</v>
          </cell>
          <cell r="W670" t="str">
            <v>11.815.331-6</v>
          </cell>
          <cell r="X670" t="str">
            <v>Avenida las parcelas 3545</v>
          </cell>
          <cell r="Y670">
            <v>0</v>
          </cell>
          <cell r="Z670">
            <v>56942901171</v>
          </cell>
          <cell r="AA670" t="str">
            <v>jvsanantonio@gmail.com</v>
          </cell>
          <cell r="AB670">
            <v>0</v>
          </cell>
          <cell r="AC670" t="str">
            <v>Ver Archivo</v>
          </cell>
          <cell r="AD670" t="str">
            <v>Ver Archivo</v>
          </cell>
          <cell r="AE670" t="str">
            <v>Ver Archivo</v>
          </cell>
          <cell r="AF670" t="str">
            <v>Ver Archivo</v>
          </cell>
          <cell r="AG670" t="str">
            <v>Ver Archivo</v>
          </cell>
        </row>
        <row r="671">
          <cell r="B671" t="str">
            <v>65.054.944-9</v>
          </cell>
          <cell r="C671" t="str">
            <v>Grabado</v>
          </cell>
          <cell r="D671" t="str">
            <v>0000-00-00 00:00:00</v>
          </cell>
          <cell r="E671">
            <v>0</v>
          </cell>
          <cell r="F671" t="str">
            <v>junta vecinal villa hermosa</v>
          </cell>
          <cell r="G671" t="str">
            <v>Pasaje dos 3559</v>
          </cell>
          <cell r="H671" t="str">
            <v>Iquique</v>
          </cell>
          <cell r="I671" t="str">
            <v>Alto Hospicio</v>
          </cell>
          <cell r="J671">
            <v>0</v>
          </cell>
          <cell r="K671">
            <v>5699775770113</v>
          </cell>
          <cell r="L671" t="str">
            <v>jvvillahermosa2@gmail.com</v>
          </cell>
          <cell r="M671">
            <v>38569</v>
          </cell>
          <cell r="N671">
            <v>43128</v>
          </cell>
          <cell r="O671">
            <v>40590</v>
          </cell>
          <cell r="P671">
            <v>0</v>
          </cell>
          <cell r="Q671">
            <v>0</v>
          </cell>
          <cell r="R671">
            <v>0</v>
          </cell>
          <cell r="S671">
            <v>0</v>
          </cell>
          <cell r="T671">
            <v>0</v>
          </cell>
          <cell r="U671">
            <v>0</v>
          </cell>
          <cell r="V671" t="str">
            <v>arturo lido rebolledo carbone</v>
          </cell>
          <cell r="W671" t="str">
            <v>6.868.178-2</v>
          </cell>
          <cell r="X671" t="str">
            <v>Pasaje dos 3559</v>
          </cell>
          <cell r="Y671">
            <v>0</v>
          </cell>
          <cell r="Z671">
            <v>5699775770113</v>
          </cell>
          <cell r="AA671" t="str">
            <v>jvsanantonio@gmail.com</v>
          </cell>
          <cell r="AB671">
            <v>0</v>
          </cell>
          <cell r="AC671">
            <v>0</v>
          </cell>
          <cell r="AD671">
            <v>0</v>
          </cell>
          <cell r="AE671">
            <v>0</v>
          </cell>
          <cell r="AF671">
            <v>0</v>
          </cell>
          <cell r="AG671">
            <v>0</v>
          </cell>
        </row>
        <row r="672">
          <cell r="B672" t="str">
            <v>65.102.108-1</v>
          </cell>
          <cell r="C672" t="str">
            <v>Grabado</v>
          </cell>
          <cell r="D672">
            <v>42865.559560185182</v>
          </cell>
          <cell r="E672">
            <v>0</v>
          </cell>
          <cell r="F672" t="str">
            <v>junta de vecinos san antonio</v>
          </cell>
          <cell r="G672" t="str">
            <v>Av. las parcelas 3545</v>
          </cell>
          <cell r="H672" t="str">
            <v>Iquique</v>
          </cell>
          <cell r="I672" t="str">
            <v>Alto Hospicio</v>
          </cell>
          <cell r="J672">
            <v>0</v>
          </cell>
          <cell r="K672">
            <v>56942901172</v>
          </cell>
          <cell r="L672" t="str">
            <v>jvsanantonio1@gmail.com</v>
          </cell>
          <cell r="M672">
            <v>41912</v>
          </cell>
          <cell r="N672">
            <v>43008</v>
          </cell>
          <cell r="O672">
            <v>41940</v>
          </cell>
          <cell r="P672">
            <v>0</v>
          </cell>
          <cell r="Q672">
            <v>0</v>
          </cell>
          <cell r="R672">
            <v>0</v>
          </cell>
          <cell r="S672" t="str">
            <v>BANCO ESTADO DE CHILE</v>
          </cell>
          <cell r="T672">
            <v>0</v>
          </cell>
          <cell r="U672">
            <v>0</v>
          </cell>
          <cell r="V672" t="str">
            <v>monica del carmen martinez pasten</v>
          </cell>
          <cell r="W672" t="str">
            <v>11.815.331-6</v>
          </cell>
          <cell r="X672" t="str">
            <v>Avenida las parcelas 3545</v>
          </cell>
          <cell r="Y672">
            <v>0</v>
          </cell>
          <cell r="Z672">
            <v>56942901171</v>
          </cell>
          <cell r="AA672" t="str">
            <v>jvsanantonio@gmail.com</v>
          </cell>
          <cell r="AB672">
            <v>0</v>
          </cell>
          <cell r="AC672">
            <v>0</v>
          </cell>
          <cell r="AD672">
            <v>0</v>
          </cell>
          <cell r="AE672">
            <v>0</v>
          </cell>
          <cell r="AF672">
            <v>0</v>
          </cell>
          <cell r="AG672">
            <v>0</v>
          </cell>
        </row>
        <row r="673">
          <cell r="B673" t="str">
            <v>65.120.083-0</v>
          </cell>
          <cell r="C673" t="str">
            <v>Validada</v>
          </cell>
          <cell r="D673">
            <v>42865.681932870371</v>
          </cell>
          <cell r="E673">
            <v>0</v>
          </cell>
          <cell r="F673" t="str">
            <v>consejo de desarrollo local de salud</v>
          </cell>
          <cell r="G673" t="str">
            <v>balmaceda #2, pica</v>
          </cell>
          <cell r="H673" t="str">
            <v>Tamarugal</v>
          </cell>
          <cell r="I673" t="str">
            <v>Pica</v>
          </cell>
          <cell r="J673">
            <v>973711452</v>
          </cell>
          <cell r="K673">
            <v>973711452</v>
          </cell>
          <cell r="L673" t="str">
            <v>consejodesalud.pica@hotmail.com</v>
          </cell>
          <cell r="M673">
            <v>41854</v>
          </cell>
          <cell r="N673">
            <v>42950</v>
          </cell>
          <cell r="O673">
            <v>41204</v>
          </cell>
          <cell r="P673">
            <v>0</v>
          </cell>
          <cell r="Q673">
            <v>3770000580</v>
          </cell>
          <cell r="R673" t="str">
            <v>Consejo desarrollo local de salud</v>
          </cell>
          <cell r="S673" t="str">
            <v>BANCO ESTADO DE CHILE</v>
          </cell>
          <cell r="T673" t="str">
            <v>CHEQUERA ELECTRONICA/ CUENTA VISTA</v>
          </cell>
          <cell r="U673">
            <v>0</v>
          </cell>
          <cell r="V673" t="str">
            <v>fernando galvez fuenzalida</v>
          </cell>
          <cell r="W673" t="str">
            <v>6.747.096-6</v>
          </cell>
          <cell r="X673" t="str">
            <v>Las americas lote #24. Sitio #6</v>
          </cell>
          <cell r="Y673">
            <v>973711452</v>
          </cell>
          <cell r="Z673">
            <v>973711452</v>
          </cell>
          <cell r="AA673" t="str">
            <v>consejodesalud.pica@hotmail.com</v>
          </cell>
          <cell r="AB673">
            <v>0</v>
          </cell>
          <cell r="AC673" t="str">
            <v>Ver Archivo</v>
          </cell>
          <cell r="AD673" t="str">
            <v>Ver Archivo</v>
          </cell>
          <cell r="AE673" t="str">
            <v>Ver Archivo</v>
          </cell>
          <cell r="AF673" t="str">
            <v>Ver Archivo</v>
          </cell>
          <cell r="AG673" t="str">
            <v>Ver Archivo</v>
          </cell>
        </row>
        <row r="674">
          <cell r="B674" t="str">
            <v>65.462.200-0</v>
          </cell>
          <cell r="C674" t="str">
            <v>Validada</v>
          </cell>
          <cell r="D674">
            <v>42865.704814814817</v>
          </cell>
          <cell r="E674">
            <v>0</v>
          </cell>
          <cell r="F674" t="str">
            <v>CENTRO SOCIAL Y CULTURAL VIDA LIBRE</v>
          </cell>
          <cell r="G674" t="str">
            <v>LAS TORRES SIN NUMERO</v>
          </cell>
          <cell r="H674" t="str">
            <v>Iquique</v>
          </cell>
          <cell r="I674" t="str">
            <v>Alto Hospicio</v>
          </cell>
          <cell r="J674">
            <v>0</v>
          </cell>
          <cell r="K674">
            <v>56979228774</v>
          </cell>
          <cell r="L674" t="str">
            <v>cscvidalibre@gmail.com</v>
          </cell>
          <cell r="M674">
            <v>42823</v>
          </cell>
          <cell r="N674">
            <v>43919</v>
          </cell>
          <cell r="O674">
            <v>38589</v>
          </cell>
          <cell r="P674">
            <v>0</v>
          </cell>
          <cell r="Q674">
            <v>0</v>
          </cell>
          <cell r="R674" t="str">
            <v>CENTRO CULTURAL Y SOCIAL VIDA LIBRE</v>
          </cell>
          <cell r="S674" t="str">
            <v>BANCO ESTADO DE CHILE</v>
          </cell>
          <cell r="T674" t="str">
            <v>CUENTA DE AHORROS</v>
          </cell>
          <cell r="U674">
            <v>0</v>
          </cell>
          <cell r="V674" t="str">
            <v>DEBORA RACHEL ROJAS CICUTOVIC</v>
          </cell>
          <cell r="W674" t="str">
            <v>14.537.202-K</v>
          </cell>
          <cell r="X674" t="str">
            <v>LAS TORRES SIN NUMERO</v>
          </cell>
          <cell r="Y674">
            <v>0</v>
          </cell>
          <cell r="Z674">
            <v>56956001672</v>
          </cell>
          <cell r="AA674" t="str">
            <v>mcblackgerman@gmail.com</v>
          </cell>
          <cell r="AB674">
            <v>0</v>
          </cell>
          <cell r="AC674" t="str">
            <v>Ver Archivo</v>
          </cell>
          <cell r="AD674" t="str">
            <v>Ver Archivo</v>
          </cell>
          <cell r="AE674" t="str">
            <v>Ver Archivo</v>
          </cell>
          <cell r="AF674" t="str">
            <v>Ver Archivo</v>
          </cell>
          <cell r="AG674" t="str">
            <v>Ver Archivo</v>
          </cell>
        </row>
        <row r="675">
          <cell r="B675" t="str">
            <v>65.011.455-8</v>
          </cell>
          <cell r="C675" t="str">
            <v>Grabado</v>
          </cell>
          <cell r="D675">
            <v>42870.62300925926</v>
          </cell>
          <cell r="E675">
            <v>0</v>
          </cell>
          <cell r="F675" t="str">
            <v>CONDOMINIO PADRE HURTADO 2</v>
          </cell>
          <cell r="G675" t="str">
            <v>av. las parcelas 3246</v>
          </cell>
          <cell r="H675" t="str">
            <v>Iquique</v>
          </cell>
          <cell r="I675" t="str">
            <v>Alto Hospicio</v>
          </cell>
          <cell r="J675">
            <v>0</v>
          </cell>
          <cell r="K675">
            <v>0</v>
          </cell>
          <cell r="L675" t="str">
            <v>condominiopadrehurtado2@gmail.com</v>
          </cell>
          <cell r="M675">
            <v>42579</v>
          </cell>
          <cell r="N675">
            <v>43674</v>
          </cell>
          <cell r="O675">
            <v>39657</v>
          </cell>
          <cell r="P675">
            <v>0</v>
          </cell>
          <cell r="Q675">
            <v>1870551339</v>
          </cell>
          <cell r="R675">
            <v>0</v>
          </cell>
          <cell r="S675">
            <v>0</v>
          </cell>
          <cell r="T675">
            <v>0</v>
          </cell>
          <cell r="U675">
            <v>0</v>
          </cell>
          <cell r="V675">
            <v>0</v>
          </cell>
          <cell r="W675">
            <v>0</v>
          </cell>
          <cell r="X675">
            <v>0</v>
          </cell>
          <cell r="Y675">
            <v>0</v>
          </cell>
          <cell r="Z675">
            <v>0</v>
          </cell>
          <cell r="AA675">
            <v>0</v>
          </cell>
          <cell r="AB675">
            <v>0</v>
          </cell>
          <cell r="AC675">
            <v>0</v>
          </cell>
          <cell r="AD675">
            <v>0</v>
          </cell>
          <cell r="AE675">
            <v>0</v>
          </cell>
          <cell r="AF675">
            <v>0</v>
          </cell>
          <cell r="AG675" t="str">
            <v>Ver Archivo</v>
          </cell>
        </row>
        <row r="676">
          <cell r="B676" t="str">
            <v>65.128.400-7</v>
          </cell>
          <cell r="C676" t="str">
            <v>Validada</v>
          </cell>
          <cell r="D676">
            <v>42866.511273148149</v>
          </cell>
          <cell r="E676">
            <v>0</v>
          </cell>
          <cell r="F676" t="str">
            <v>Grupo folklorico renacer del folklor</v>
          </cell>
          <cell r="G676" t="str">
            <v>Av. Los Alamos 2862</v>
          </cell>
          <cell r="H676" t="str">
            <v>Iquique</v>
          </cell>
          <cell r="I676" t="str">
            <v>Alto Hospicio</v>
          </cell>
          <cell r="J676">
            <v>994800806</v>
          </cell>
          <cell r="K676">
            <v>994800806</v>
          </cell>
          <cell r="L676" t="str">
            <v>renacerdelfolklor@gmail.com</v>
          </cell>
          <cell r="M676">
            <v>42390</v>
          </cell>
          <cell r="N676">
            <v>43486</v>
          </cell>
          <cell r="O676">
            <v>38884</v>
          </cell>
          <cell r="P676">
            <v>0</v>
          </cell>
          <cell r="Q676">
            <v>0</v>
          </cell>
          <cell r="R676" t="str">
            <v>Grupo folklorico renacer del folklor</v>
          </cell>
          <cell r="S676" t="str">
            <v>BANCO ESTADO DE CHILE</v>
          </cell>
          <cell r="T676" t="str">
            <v>CUENTA DE AHORROS</v>
          </cell>
          <cell r="U676">
            <v>0</v>
          </cell>
          <cell r="V676" t="str">
            <v>Agustina Carvajal</v>
          </cell>
          <cell r="W676" t="str">
            <v>8.084.518-9</v>
          </cell>
          <cell r="X676" t="str">
            <v>Av. Los Alamos 2862</v>
          </cell>
          <cell r="Y676">
            <v>994800806</v>
          </cell>
          <cell r="Z676">
            <v>994800806</v>
          </cell>
          <cell r="AA676" t="str">
            <v>renacerdelfolklor@gmail.com</v>
          </cell>
          <cell r="AB676">
            <v>0</v>
          </cell>
          <cell r="AC676" t="str">
            <v>Ver Archivo</v>
          </cell>
          <cell r="AD676" t="str">
            <v>Ver Archivo</v>
          </cell>
          <cell r="AE676" t="str">
            <v>Ver Archivo</v>
          </cell>
          <cell r="AF676" t="str">
            <v>Ver Archivo</v>
          </cell>
          <cell r="AG676" t="str">
            <v>Ver Archivo</v>
          </cell>
        </row>
        <row r="677">
          <cell r="B677" t="str">
            <v>65.821.720-8</v>
          </cell>
          <cell r="C677" t="str">
            <v>Validada</v>
          </cell>
          <cell r="D677">
            <v>42867.437928240739</v>
          </cell>
          <cell r="E677">
            <v>0</v>
          </cell>
          <cell r="F677" t="str">
            <v>CONSEJO VECINAL DE SALUD CONSULTORIO CIRUJANO AGUIRRE</v>
          </cell>
          <cell r="G677" t="str">
            <v>Chintaguay S/N</v>
          </cell>
          <cell r="H677" t="str">
            <v>Iquique</v>
          </cell>
          <cell r="I677" t="str">
            <v>Iquique</v>
          </cell>
          <cell r="J677">
            <v>2573560</v>
          </cell>
          <cell r="K677">
            <v>996979643</v>
          </cell>
          <cell r="L677" t="str">
            <v>consejovecinaldesaludaguirre@gmail.com</v>
          </cell>
          <cell r="M677">
            <v>42087</v>
          </cell>
          <cell r="N677">
            <v>43183</v>
          </cell>
          <cell r="O677">
            <v>39253</v>
          </cell>
          <cell r="P677">
            <v>0</v>
          </cell>
          <cell r="Q677">
            <v>1366139598</v>
          </cell>
          <cell r="R677" t="str">
            <v>CONSEJO VECINAL DE SALUD CONSULTORIO CIRUJANO AGUIRRE</v>
          </cell>
          <cell r="S677" t="str">
            <v>BANCO ESTADO DE CHILE</v>
          </cell>
          <cell r="T677" t="str">
            <v>CUENTA DE AHORROS</v>
          </cell>
          <cell r="U677">
            <v>0</v>
          </cell>
          <cell r="V677" t="str">
            <v>MARIO MOISES MUÑOZ RISSO</v>
          </cell>
          <cell r="W677" t="str">
            <v>9.781.077-K</v>
          </cell>
          <cell r="X677" t="str">
            <v>SIBAYA 2262</v>
          </cell>
          <cell r="Y677">
            <v>2432675</v>
          </cell>
          <cell r="Z677">
            <v>996979643</v>
          </cell>
          <cell r="AA677" t="str">
            <v>m.risso@hotmail.es</v>
          </cell>
          <cell r="AB677">
            <v>0</v>
          </cell>
          <cell r="AC677" t="str">
            <v>Ver Archivo</v>
          </cell>
          <cell r="AD677" t="str">
            <v>Ver Archivo</v>
          </cell>
          <cell r="AE677" t="str">
            <v>Ver Archivo</v>
          </cell>
          <cell r="AF677">
            <v>0</v>
          </cell>
          <cell r="AG677">
            <v>0</v>
          </cell>
        </row>
        <row r="678">
          <cell r="B678" t="str">
            <v>65.120.195-0</v>
          </cell>
          <cell r="C678" t="str">
            <v>Grabado</v>
          </cell>
          <cell r="D678" t="str">
            <v>0000-00-00 00:00:00</v>
          </cell>
          <cell r="E678">
            <v>0</v>
          </cell>
          <cell r="F678" t="str">
            <v>Junta de Vecinos Villa Los Tamarugos</v>
          </cell>
          <cell r="G678" t="str">
            <v>Arturo Prat #553</v>
          </cell>
          <cell r="H678" t="str">
            <v>Tamarugal</v>
          </cell>
          <cell r="I678" t="str">
            <v>Pozo Almonte</v>
          </cell>
          <cell r="J678">
            <v>0</v>
          </cell>
          <cell r="K678">
            <v>988559142</v>
          </cell>
          <cell r="L678" t="str">
            <v>juntavecinalvillatamarugos@gmail.com</v>
          </cell>
          <cell r="M678">
            <v>42546</v>
          </cell>
          <cell r="N678">
            <v>43641</v>
          </cell>
          <cell r="O678">
            <v>42493</v>
          </cell>
          <cell r="P678">
            <v>0</v>
          </cell>
          <cell r="Q678">
            <v>0</v>
          </cell>
          <cell r="R678">
            <v>0</v>
          </cell>
          <cell r="S678" t="str">
            <v>BANCO ESTADO DE CHILE</v>
          </cell>
          <cell r="T678">
            <v>0</v>
          </cell>
          <cell r="U678">
            <v>0</v>
          </cell>
          <cell r="V678" t="str">
            <v>Darling Marjorie Mendoza Marín</v>
          </cell>
          <cell r="W678" t="str">
            <v>16.055.721-4</v>
          </cell>
          <cell r="X678" t="str">
            <v>Enrique Montaño #597</v>
          </cell>
          <cell r="Y678">
            <v>0</v>
          </cell>
          <cell r="Z678">
            <v>988559142</v>
          </cell>
          <cell r="AA678" t="str">
            <v>darling.mendoza.marin@gmail.com</v>
          </cell>
          <cell r="AB678">
            <v>0</v>
          </cell>
          <cell r="AC678" t="str">
            <v>Ver Archivo</v>
          </cell>
          <cell r="AD678">
            <v>0</v>
          </cell>
          <cell r="AE678">
            <v>0</v>
          </cell>
          <cell r="AF678" t="str">
            <v>Ver Archivo</v>
          </cell>
          <cell r="AG678" t="str">
            <v>Ver Archivo</v>
          </cell>
        </row>
        <row r="679">
          <cell r="B679" t="str">
            <v>65.120.195-0</v>
          </cell>
          <cell r="C679" t="str">
            <v>Grabado</v>
          </cell>
          <cell r="D679" t="str">
            <v>0000-00-00 00:00:00</v>
          </cell>
          <cell r="E679">
            <v>0</v>
          </cell>
          <cell r="F679" t="str">
            <v>Junta de Vecinos Villa Los Tamarugos</v>
          </cell>
          <cell r="G679" t="str">
            <v>Arturo Prat #553</v>
          </cell>
          <cell r="H679" t="str">
            <v>Tamarugal</v>
          </cell>
          <cell r="I679" t="str">
            <v>Pozo Almonte</v>
          </cell>
          <cell r="J679">
            <v>0</v>
          </cell>
          <cell r="K679">
            <v>988559142</v>
          </cell>
          <cell r="L679" t="str">
            <v>juntavecinalvillatamarugos@gmail.com</v>
          </cell>
          <cell r="M679">
            <v>42546</v>
          </cell>
          <cell r="N679">
            <v>43641</v>
          </cell>
          <cell r="O679">
            <v>42493</v>
          </cell>
          <cell r="P679">
            <v>0</v>
          </cell>
          <cell r="Q679">
            <v>0</v>
          </cell>
          <cell r="R679">
            <v>0</v>
          </cell>
          <cell r="S679" t="str">
            <v>BANCO ESTADO DE CHILE</v>
          </cell>
          <cell r="T679">
            <v>0</v>
          </cell>
          <cell r="U679">
            <v>0</v>
          </cell>
          <cell r="V679" t="str">
            <v>Darling Marjorie Mendoza Marín</v>
          </cell>
          <cell r="W679" t="str">
            <v>16.055.721-4</v>
          </cell>
          <cell r="X679" t="str">
            <v>Enrique Montaño #597</v>
          </cell>
          <cell r="Y679">
            <v>0</v>
          </cell>
          <cell r="Z679">
            <v>988559142</v>
          </cell>
          <cell r="AA679" t="str">
            <v>darling.mendoza.marin@gmail.com</v>
          </cell>
          <cell r="AB679">
            <v>0</v>
          </cell>
          <cell r="AC679">
            <v>0</v>
          </cell>
          <cell r="AD679" t="str">
            <v>Ver Archivo</v>
          </cell>
          <cell r="AE679">
            <v>0</v>
          </cell>
          <cell r="AF679">
            <v>0</v>
          </cell>
          <cell r="AG679">
            <v>0</v>
          </cell>
        </row>
        <row r="680">
          <cell r="B680" t="str">
            <v>65.044.940-1</v>
          </cell>
          <cell r="C680" t="str">
            <v>Validada</v>
          </cell>
          <cell r="D680">
            <v>42867.480902777781</v>
          </cell>
          <cell r="E680">
            <v>0</v>
          </cell>
          <cell r="F680" t="str">
            <v>JUNTA DE VECINOS PAMPA LIRIMA</v>
          </cell>
          <cell r="G680" t="str">
            <v>LIRIMA SIN NUMERO</v>
          </cell>
          <cell r="H680" t="str">
            <v>Tamarugal</v>
          </cell>
          <cell r="I680" t="str">
            <v>Pica</v>
          </cell>
          <cell r="J680">
            <v>0</v>
          </cell>
          <cell r="K680">
            <v>944715462</v>
          </cell>
          <cell r="L680" t="str">
            <v>juntapampalirima@gmail.com</v>
          </cell>
          <cell r="M680">
            <v>41799</v>
          </cell>
          <cell r="N680">
            <v>42895</v>
          </cell>
          <cell r="O680">
            <v>36894</v>
          </cell>
          <cell r="P680">
            <v>0</v>
          </cell>
          <cell r="Q680">
            <v>971785020</v>
          </cell>
          <cell r="R680" t="str">
            <v>JUNTA DE VECINOS PAMPA LIRIMA</v>
          </cell>
          <cell r="S680" t="str">
            <v>BANCO SCOTIABANK</v>
          </cell>
          <cell r="T680" t="str">
            <v>CUENTA CORRIENTE</v>
          </cell>
          <cell r="U680">
            <v>0</v>
          </cell>
          <cell r="V680" t="str">
            <v>HECTOR LEONEL BARREDA CACERES</v>
          </cell>
          <cell r="W680" t="str">
            <v>10.296.885-9</v>
          </cell>
          <cell r="X680" t="str">
            <v>LIRIMA SIN NUMERO</v>
          </cell>
          <cell r="Y680">
            <v>0</v>
          </cell>
          <cell r="Z680">
            <v>944715462</v>
          </cell>
          <cell r="AA680" t="str">
            <v>hector.barreda.c@gmail.com</v>
          </cell>
          <cell r="AB680">
            <v>0</v>
          </cell>
          <cell r="AC680" t="str">
            <v>Ver Archivo</v>
          </cell>
          <cell r="AD680" t="str">
            <v>Ver Archivo</v>
          </cell>
          <cell r="AE680" t="str">
            <v>Ver Archivo</v>
          </cell>
          <cell r="AF680" t="str">
            <v>Ver Archivo</v>
          </cell>
          <cell r="AG680" t="str">
            <v>Ver Archivo</v>
          </cell>
        </row>
        <row r="681">
          <cell r="B681" t="str">
            <v>65.152.980-8</v>
          </cell>
          <cell r="C681" t="str">
            <v>Validada</v>
          </cell>
          <cell r="D681">
            <v>42870.722812499997</v>
          </cell>
          <cell r="E681">
            <v>0</v>
          </cell>
          <cell r="F681" t="str">
            <v>comunidad indigena aymara sibaya</v>
          </cell>
          <cell r="G681" t="str">
            <v>SIBAYA SIN NUMERO</v>
          </cell>
          <cell r="H681" t="str">
            <v>Iquique</v>
          </cell>
          <cell r="I681" t="str">
            <v>Huara</v>
          </cell>
          <cell r="J681">
            <v>0</v>
          </cell>
          <cell r="K681">
            <v>931127895</v>
          </cell>
          <cell r="L681" t="str">
            <v>comunidaddesibaya@gmail.com</v>
          </cell>
          <cell r="M681">
            <v>37419</v>
          </cell>
          <cell r="N681">
            <v>43432</v>
          </cell>
          <cell r="O681">
            <v>37419</v>
          </cell>
          <cell r="P681">
            <v>0</v>
          </cell>
          <cell r="Q681">
            <v>1365639163</v>
          </cell>
          <cell r="R681" t="str">
            <v>COMUNIDAD INDIGENA AYMARA DE SIBAYA</v>
          </cell>
          <cell r="S681" t="str">
            <v>BANCO ESTADO DE CHILE</v>
          </cell>
          <cell r="T681" t="str">
            <v>CUENTA DE AHORROS</v>
          </cell>
          <cell r="U681">
            <v>0</v>
          </cell>
          <cell r="V681" t="str">
            <v>Vignia Higinia Perez Subso</v>
          </cell>
          <cell r="W681" t="str">
            <v>7.443.056-2</v>
          </cell>
          <cell r="X681" t="str">
            <v>SIBAYA SIN NUMERO</v>
          </cell>
          <cell r="Y681">
            <v>0</v>
          </cell>
          <cell r="Z681">
            <v>931127895</v>
          </cell>
          <cell r="AA681" t="str">
            <v>vigniaperezsubso@gmail.com</v>
          </cell>
          <cell r="AB681">
            <v>0</v>
          </cell>
          <cell r="AC681" t="str">
            <v>Ver Archivo</v>
          </cell>
          <cell r="AD681" t="str">
            <v>Ver Archivo</v>
          </cell>
          <cell r="AE681" t="str">
            <v>Ver Archivo</v>
          </cell>
          <cell r="AF681" t="str">
            <v>Ver Archivo</v>
          </cell>
          <cell r="AG681" t="str">
            <v>Ver Archivo</v>
          </cell>
        </row>
        <row r="682">
          <cell r="B682" t="str">
            <v>65.176.160-3</v>
          </cell>
          <cell r="C682" t="str">
            <v>Validada</v>
          </cell>
          <cell r="D682">
            <v>42870.442245370374</v>
          </cell>
          <cell r="E682">
            <v>0</v>
          </cell>
          <cell r="F682" t="str">
            <v>Comunidad Indi­gena Aymara Limaxiña</v>
          </cell>
          <cell r="G682" t="str">
            <v>Pueblo de Limaxiña S/N</v>
          </cell>
          <cell r="H682" t="str">
            <v>Tamarugal</v>
          </cell>
          <cell r="I682" t="str">
            <v>Huara</v>
          </cell>
          <cell r="J682">
            <v>0</v>
          </cell>
          <cell r="K682">
            <v>987328407</v>
          </cell>
          <cell r="L682" t="str">
            <v>comunidaddelimaxina@gmail.com</v>
          </cell>
          <cell r="M682">
            <v>42242</v>
          </cell>
          <cell r="N682">
            <v>42973</v>
          </cell>
          <cell r="O682">
            <v>36662</v>
          </cell>
          <cell r="P682">
            <v>0</v>
          </cell>
          <cell r="Q682">
            <v>1365496184</v>
          </cell>
          <cell r="R682" t="str">
            <v>COMUNIDAD INDIGENA AYMARA LIMAXINA</v>
          </cell>
          <cell r="S682" t="str">
            <v>BANCO ESTADO DE CHILE</v>
          </cell>
          <cell r="T682" t="str">
            <v>CUENTA DE AHORROS</v>
          </cell>
          <cell r="U682">
            <v>0</v>
          </cell>
          <cell r="V682" t="str">
            <v>Wilfredo Luis Taucare Quilagayza</v>
          </cell>
          <cell r="W682" t="str">
            <v>8.521.236-2</v>
          </cell>
          <cell r="X682" t="str">
            <v>Hernan Fuenzalida N 2281. Iquique.</v>
          </cell>
          <cell r="Y682">
            <v>0</v>
          </cell>
          <cell r="Z682">
            <v>987328407</v>
          </cell>
          <cell r="AA682" t="str">
            <v>limaxina@gmail.com</v>
          </cell>
          <cell r="AB682">
            <v>0</v>
          </cell>
          <cell r="AC682" t="str">
            <v>Ver Archivo</v>
          </cell>
          <cell r="AD682" t="str">
            <v>Ver Archivo</v>
          </cell>
          <cell r="AE682" t="str">
            <v>Ver Archivo</v>
          </cell>
          <cell r="AF682">
            <v>0</v>
          </cell>
          <cell r="AG682" t="str">
            <v>Ver Archivo</v>
          </cell>
        </row>
        <row r="683">
          <cell r="B683" t="str">
            <v>65.044.959-2</v>
          </cell>
          <cell r="C683" t="str">
            <v>Validada</v>
          </cell>
          <cell r="D683">
            <v>42870.392291666663</v>
          </cell>
          <cell r="E683">
            <v>0</v>
          </cell>
          <cell r="F683" t="str">
            <v>comite indigena wipala de mejoramiento y seguridad</v>
          </cell>
          <cell r="G683" t="str">
            <v>pasaje wipala 4246</v>
          </cell>
          <cell r="H683" t="str">
            <v>Iquique</v>
          </cell>
          <cell r="I683" t="str">
            <v>Alto Hospicio</v>
          </cell>
          <cell r="J683">
            <v>0</v>
          </cell>
          <cell r="K683">
            <v>956547565</v>
          </cell>
          <cell r="L683" t="str">
            <v>comiteindigenawipala2017@gmail.com</v>
          </cell>
          <cell r="M683">
            <v>42400</v>
          </cell>
          <cell r="N683">
            <v>43496</v>
          </cell>
          <cell r="O683">
            <v>40786</v>
          </cell>
          <cell r="P683">
            <v>0</v>
          </cell>
          <cell r="Q683">
            <v>1860392115</v>
          </cell>
          <cell r="R683" t="str">
            <v>comite indigena wipala de mejoramiento y seguridad</v>
          </cell>
          <cell r="S683" t="str">
            <v>BANCO ESTADO DE CHILE</v>
          </cell>
          <cell r="T683" t="str">
            <v>CUENTA DE AHORROS</v>
          </cell>
          <cell r="U683">
            <v>0</v>
          </cell>
          <cell r="V683" t="str">
            <v>luis leonardo astudillo carpio</v>
          </cell>
          <cell r="W683" t="str">
            <v>7.711.366-5</v>
          </cell>
          <cell r="X683" t="str">
            <v>pasaje wipala 4246</v>
          </cell>
          <cell r="Y683">
            <v>0</v>
          </cell>
          <cell r="Z683">
            <v>956547565</v>
          </cell>
          <cell r="AA683" t="str">
            <v>comiteindigenawipala2017@gmail.com</v>
          </cell>
          <cell r="AB683">
            <v>0</v>
          </cell>
          <cell r="AC683" t="str">
            <v>Ver Archivo</v>
          </cell>
          <cell r="AD683" t="str">
            <v>Ver Archivo</v>
          </cell>
          <cell r="AE683" t="str">
            <v>Ver Archivo</v>
          </cell>
          <cell r="AF683" t="str">
            <v>Ver Archivo</v>
          </cell>
          <cell r="AG683" t="str">
            <v>Ver Archivo</v>
          </cell>
        </row>
        <row r="684">
          <cell r="B684" t="str">
            <v>65.570.370-5</v>
          </cell>
          <cell r="C684" t="str">
            <v>Validada</v>
          </cell>
          <cell r="D684">
            <v>42870.395231481481</v>
          </cell>
          <cell r="E684">
            <v>0</v>
          </cell>
          <cell r="F684" t="str">
            <v>JUNTA DE VECINOS VILLA 16 DE JULIO</v>
          </cell>
          <cell r="G684" t="str">
            <v>calle 1 3564</v>
          </cell>
          <cell r="H684" t="str">
            <v>Iquique</v>
          </cell>
          <cell r="I684" t="str">
            <v>Alto Hospicio</v>
          </cell>
          <cell r="J684">
            <v>0</v>
          </cell>
          <cell r="K684">
            <v>993097657</v>
          </cell>
          <cell r="L684" t="str">
            <v>juntadevecinos16dejulio@gmail.com</v>
          </cell>
          <cell r="M684">
            <v>42466</v>
          </cell>
          <cell r="N684">
            <v>43561</v>
          </cell>
          <cell r="O684">
            <v>37629</v>
          </cell>
          <cell r="P684">
            <v>0</v>
          </cell>
          <cell r="Q684">
            <v>1860226800</v>
          </cell>
          <cell r="R684" t="str">
            <v>junta de vecinos villa 16 de julio</v>
          </cell>
          <cell r="S684" t="str">
            <v>BANCO ESTADO DE CHILE</v>
          </cell>
          <cell r="T684" t="str">
            <v>CUENTA DE AHORROS</v>
          </cell>
          <cell r="U684">
            <v>0</v>
          </cell>
          <cell r="V684" t="str">
            <v>robert eduardo vicencio rojas</v>
          </cell>
          <cell r="W684" t="str">
            <v>17.472.501-2</v>
          </cell>
          <cell r="X684" t="str">
            <v>calle 1 3564</v>
          </cell>
          <cell r="Y684">
            <v>0</v>
          </cell>
          <cell r="Z684">
            <v>993097657</v>
          </cell>
          <cell r="AA684" t="str">
            <v>juntadevecinos16dejulio@gmail.com</v>
          </cell>
          <cell r="AB684">
            <v>0</v>
          </cell>
          <cell r="AC684" t="str">
            <v>Ver Archivo</v>
          </cell>
          <cell r="AD684" t="str">
            <v>Ver Archivo</v>
          </cell>
          <cell r="AE684" t="str">
            <v>Ver Archivo</v>
          </cell>
          <cell r="AF684" t="str">
            <v>Ver Archivo</v>
          </cell>
          <cell r="AG684" t="str">
            <v>Ver Archivo</v>
          </cell>
        </row>
        <row r="685">
          <cell r="B685" t="str">
            <v>65.137.140-6</v>
          </cell>
          <cell r="C685" t="str">
            <v>Validada</v>
          </cell>
          <cell r="D685">
            <v>42871.407766203702</v>
          </cell>
          <cell r="E685">
            <v>0</v>
          </cell>
          <cell r="F685" t="str">
            <v>JUNTA DE VECINOS JOSE MIGUEL CARRERA Nº16</v>
          </cell>
          <cell r="G685" t="str">
            <v>TOMÁS BONILLA 1387</v>
          </cell>
          <cell r="H685" t="str">
            <v>Iquique</v>
          </cell>
          <cell r="I685" t="str">
            <v>Iquique</v>
          </cell>
          <cell r="J685">
            <v>0</v>
          </cell>
          <cell r="K685">
            <v>56950826677</v>
          </cell>
          <cell r="L685" t="str">
            <v>jjvv.jmcarrera@gmail.com</v>
          </cell>
          <cell r="M685" t="str">
            <v>0000-00-00</v>
          </cell>
          <cell r="N685" t="str">
            <v>0000-00-00</v>
          </cell>
          <cell r="O685" t="str">
            <v>0000-00-00</v>
          </cell>
          <cell r="P685">
            <v>0</v>
          </cell>
          <cell r="Q685">
            <v>1260282898</v>
          </cell>
          <cell r="R685" t="str">
            <v>JUNTA DE VECINOS JOSE MIGUEL CARRERA</v>
          </cell>
          <cell r="S685" t="str">
            <v>BANCO ESTADO DE CHILE</v>
          </cell>
          <cell r="T685" t="str">
            <v>CUENTA DE AHORROS</v>
          </cell>
          <cell r="U685">
            <v>0</v>
          </cell>
          <cell r="V685" t="str">
            <v>YASMÍN FABIOLA ZAMORA MIRANDA</v>
          </cell>
          <cell r="W685" t="str">
            <v>11.136.515-6</v>
          </cell>
          <cell r="X685" t="str">
            <v>21 DE MAYO 2056</v>
          </cell>
          <cell r="Y685">
            <v>0</v>
          </cell>
          <cell r="Z685">
            <v>56950826677</v>
          </cell>
          <cell r="AA685" t="str">
            <v>jjvv.jmcarrera@gmail.com</v>
          </cell>
          <cell r="AB685">
            <v>0</v>
          </cell>
          <cell r="AC685" t="str">
            <v>Ver Archivo</v>
          </cell>
          <cell r="AD685" t="str">
            <v>Ver Archivo</v>
          </cell>
          <cell r="AE685" t="str">
            <v>Ver Archivo</v>
          </cell>
          <cell r="AF685" t="str">
            <v>Ver Archivo</v>
          </cell>
          <cell r="AG685" t="str">
            <v>Ver Archivo</v>
          </cell>
        </row>
        <row r="686">
          <cell r="B686" t="str">
            <v>65.032.696-2</v>
          </cell>
          <cell r="C686" t="str">
            <v>Validada</v>
          </cell>
          <cell r="D686">
            <v>42870.54446759259</v>
          </cell>
          <cell r="E686">
            <v>0</v>
          </cell>
          <cell r="F686" t="str">
            <v>JUNTA DE VECINOS RESBALADERO</v>
          </cell>
          <cell r="G686" t="str">
            <v>MIRAFLORES S/N PICA</v>
          </cell>
          <cell r="H686" t="str">
            <v>Tamarugal</v>
          </cell>
          <cell r="I686" t="str">
            <v>Pica</v>
          </cell>
          <cell r="J686">
            <v>0</v>
          </cell>
          <cell r="K686">
            <v>993125502</v>
          </cell>
          <cell r="L686" t="str">
            <v>jjvvresbaladeropica@gmail.com</v>
          </cell>
          <cell r="M686">
            <v>42505</v>
          </cell>
          <cell r="N686">
            <v>43600</v>
          </cell>
          <cell r="O686">
            <v>41597</v>
          </cell>
          <cell r="P686">
            <v>0</v>
          </cell>
          <cell r="Q686">
            <v>1460198220</v>
          </cell>
          <cell r="R686" t="str">
            <v>JUNTA DE VECINOS RESBALADERO</v>
          </cell>
          <cell r="S686" t="str">
            <v>BANCO ESTADO DE CHILE</v>
          </cell>
          <cell r="T686" t="str">
            <v>CUENTA DE AHORROS</v>
          </cell>
          <cell r="U686">
            <v>0</v>
          </cell>
          <cell r="V686" t="str">
            <v>DENNIS MANUEL FARIAS TAPIA</v>
          </cell>
          <cell r="W686" t="str">
            <v>4.875.927-0</v>
          </cell>
          <cell r="X686" t="str">
            <v>ALTO GRANDE S/N PICA</v>
          </cell>
          <cell r="Y686">
            <v>0</v>
          </cell>
          <cell r="Z686">
            <v>993125502</v>
          </cell>
          <cell r="AA686" t="str">
            <v>dennis.farias@vtr.net</v>
          </cell>
          <cell r="AB686">
            <v>0</v>
          </cell>
          <cell r="AC686" t="str">
            <v>Ver Archivo</v>
          </cell>
          <cell r="AD686" t="str">
            <v>Ver Archivo</v>
          </cell>
          <cell r="AE686" t="str">
            <v>Ver Archivo</v>
          </cell>
          <cell r="AF686" t="str">
            <v>Ver Archivo</v>
          </cell>
          <cell r="AG686" t="str">
            <v>Ver Archivo</v>
          </cell>
        </row>
        <row r="687">
          <cell r="B687" t="str">
            <v>65.152.980-8</v>
          </cell>
          <cell r="C687" t="str">
            <v>Validada</v>
          </cell>
          <cell r="D687">
            <v>42870.722812499997</v>
          </cell>
          <cell r="E687">
            <v>0</v>
          </cell>
          <cell r="F687" t="str">
            <v>comunidad indigena aymara sibaya</v>
          </cell>
          <cell r="G687" t="str">
            <v>SIBAYA SIN NUMERO</v>
          </cell>
          <cell r="H687" t="str">
            <v>Iquique</v>
          </cell>
          <cell r="I687" t="str">
            <v>Huara</v>
          </cell>
          <cell r="J687">
            <v>0</v>
          </cell>
          <cell r="K687">
            <v>931127895</v>
          </cell>
          <cell r="L687" t="str">
            <v>comunidaddesibaya@gmail.com</v>
          </cell>
          <cell r="M687">
            <v>37419</v>
          </cell>
          <cell r="N687">
            <v>43432</v>
          </cell>
          <cell r="O687">
            <v>37419</v>
          </cell>
          <cell r="P687">
            <v>0</v>
          </cell>
          <cell r="Q687">
            <v>1365639163</v>
          </cell>
          <cell r="R687" t="str">
            <v>COMUNIDAD INDIGENA AYMARA DE SIBAYA</v>
          </cell>
          <cell r="S687" t="str">
            <v>BANCO ESTADO DE CHILE</v>
          </cell>
          <cell r="T687" t="str">
            <v>CUENTA DE AHORROS</v>
          </cell>
          <cell r="U687">
            <v>0</v>
          </cell>
          <cell r="V687" t="str">
            <v>Vignia Higinia Perez Subso</v>
          </cell>
          <cell r="W687" t="str">
            <v>7.443.056-2</v>
          </cell>
          <cell r="X687" t="str">
            <v>SIBAYA SIN NUMERO</v>
          </cell>
          <cell r="Y687">
            <v>0</v>
          </cell>
          <cell r="Z687">
            <v>931127895</v>
          </cell>
          <cell r="AA687" t="str">
            <v>vigniaperezsubso@gmail.com</v>
          </cell>
          <cell r="AB687">
            <v>0</v>
          </cell>
          <cell r="AC687">
            <v>0</v>
          </cell>
          <cell r="AD687" t="str">
            <v>Ver Archivo</v>
          </cell>
          <cell r="AE687">
            <v>0</v>
          </cell>
          <cell r="AF687" t="str">
            <v>Ver Archivo</v>
          </cell>
          <cell r="AG687" t="str">
            <v>Ver Archivo</v>
          </cell>
        </row>
        <row r="688">
          <cell r="B688" t="str">
            <v>65.023.824-9</v>
          </cell>
          <cell r="C688" t="str">
            <v>Validada</v>
          </cell>
          <cell r="D688">
            <v>42872.416712962964</v>
          </cell>
          <cell r="E688">
            <v>0</v>
          </cell>
          <cell r="F688" t="str">
            <v>junta de vecinos vista hermosa</v>
          </cell>
          <cell r="G688" t="str">
            <v>calle 2 s/n villa frei</v>
          </cell>
          <cell r="H688" t="str">
            <v>Iquique</v>
          </cell>
          <cell r="I688" t="str">
            <v>Alto Hospicio</v>
          </cell>
          <cell r="J688">
            <v>0</v>
          </cell>
          <cell r="K688">
            <v>971771177</v>
          </cell>
          <cell r="L688" t="str">
            <v>juntadevecinosvistahermosa2017@gmail.com</v>
          </cell>
          <cell r="M688">
            <v>42386</v>
          </cell>
          <cell r="N688">
            <v>43482</v>
          </cell>
          <cell r="O688">
            <v>36370</v>
          </cell>
          <cell r="P688">
            <v>0</v>
          </cell>
          <cell r="Q688">
            <v>1870541336</v>
          </cell>
          <cell r="R688" t="str">
            <v>junta de vecinos vista hermosa</v>
          </cell>
          <cell r="S688" t="str">
            <v>BANCO ESTADO DE CHILE</v>
          </cell>
          <cell r="T688" t="str">
            <v>CUENTA DE AHORROS</v>
          </cell>
          <cell r="U688">
            <v>0</v>
          </cell>
          <cell r="V688" t="str">
            <v>marina minerva fuentes aquea</v>
          </cell>
          <cell r="W688" t="str">
            <v>9.721.272-4</v>
          </cell>
          <cell r="X688" t="str">
            <v>calle 2 s/n villa frei</v>
          </cell>
          <cell r="Y688">
            <v>0</v>
          </cell>
          <cell r="Z688">
            <v>971771177</v>
          </cell>
          <cell r="AA688" t="str">
            <v>juntadevecinosvistahermosa2017@gmail.com</v>
          </cell>
          <cell r="AB688">
            <v>0</v>
          </cell>
          <cell r="AC688" t="str">
            <v>Ver Archivo</v>
          </cell>
          <cell r="AD688" t="str">
            <v>Ver Archivo</v>
          </cell>
          <cell r="AE688" t="str">
            <v>Ver Archivo</v>
          </cell>
          <cell r="AF688" t="str">
            <v>Ver Archivo</v>
          </cell>
          <cell r="AG688" t="str">
            <v>Ver Archivo</v>
          </cell>
        </row>
        <row r="689">
          <cell r="B689" t="str">
            <v>56.075.940-1</v>
          </cell>
          <cell r="C689" t="str">
            <v>Validada</v>
          </cell>
          <cell r="D689">
            <v>42871.409317129626</v>
          </cell>
          <cell r="E689">
            <v>0</v>
          </cell>
          <cell r="F689" t="str">
            <v>JUNTA DE VECINOS SANTA TERESA DE LOS ANDES</v>
          </cell>
          <cell r="G689" t="str">
            <v>CALLE SANTA INES #4174</v>
          </cell>
          <cell r="H689" t="str">
            <v>Iquique</v>
          </cell>
          <cell r="I689" t="str">
            <v>Alto Hospicio</v>
          </cell>
          <cell r="J689">
            <v>5699043050</v>
          </cell>
          <cell r="K689">
            <v>99043050</v>
          </cell>
          <cell r="L689" t="str">
            <v>JUNVECSANTATERESA2002@GMAIL.COM</v>
          </cell>
          <cell r="M689">
            <v>42582</v>
          </cell>
          <cell r="N689">
            <v>43677</v>
          </cell>
          <cell r="O689">
            <v>37435</v>
          </cell>
          <cell r="P689">
            <v>0</v>
          </cell>
          <cell r="Q689">
            <v>1860211650</v>
          </cell>
          <cell r="R689" t="str">
            <v>JUNTA DE VECINOS SANTA TERESA DE LOS ANDES</v>
          </cell>
          <cell r="S689" t="str">
            <v>BANCO ESTADO DE CHILE</v>
          </cell>
          <cell r="T689" t="str">
            <v>CUENTA CORRIENTE</v>
          </cell>
          <cell r="U689">
            <v>0</v>
          </cell>
          <cell r="V689" t="str">
            <v>RAFAEL ARMANDO UBEDA MICHELSEN</v>
          </cell>
          <cell r="W689" t="str">
            <v>11.466.175-9</v>
          </cell>
          <cell r="X689" t="str">
            <v>SANTA TERESA N#3975</v>
          </cell>
          <cell r="Y689">
            <v>5699043050</v>
          </cell>
          <cell r="Z689">
            <v>99043050</v>
          </cell>
          <cell r="AA689" t="str">
            <v>JUNVECSANTATERESA2002@GMAIL.COM</v>
          </cell>
          <cell r="AB689">
            <v>0</v>
          </cell>
          <cell r="AC689" t="str">
            <v>Ver Archivo</v>
          </cell>
          <cell r="AD689">
            <v>0</v>
          </cell>
          <cell r="AE689" t="str">
            <v>Ver Archivo</v>
          </cell>
          <cell r="AF689">
            <v>0</v>
          </cell>
          <cell r="AG689">
            <v>0</v>
          </cell>
        </row>
        <row r="690">
          <cell r="B690" t="str">
            <v>70.512.100-1</v>
          </cell>
          <cell r="C690" t="str">
            <v>Grabado</v>
          </cell>
          <cell r="D690">
            <v>42871.457268518519</v>
          </cell>
          <cell r="E690">
            <v>0</v>
          </cell>
          <cell r="F690" t="str">
            <v>Cruz Roja Chilena filial Alto Hospicio</v>
          </cell>
          <cell r="G690" t="str">
            <v>Logales 3031</v>
          </cell>
          <cell r="H690" t="str">
            <v>Iquique</v>
          </cell>
          <cell r="I690" t="str">
            <v>Alto Hospicio</v>
          </cell>
          <cell r="J690">
            <v>2481051</v>
          </cell>
          <cell r="K690">
            <v>975473875</v>
          </cell>
          <cell r="L690" t="str">
            <v>filial.a.hospicio@gmail.com</v>
          </cell>
          <cell r="M690">
            <v>42740</v>
          </cell>
          <cell r="N690">
            <v>43831</v>
          </cell>
          <cell r="O690">
            <v>42736</v>
          </cell>
          <cell r="P690">
            <v>0</v>
          </cell>
          <cell r="Q690">
            <v>146868215</v>
          </cell>
          <cell r="R690" t="str">
            <v>Abel Cárdenas Quispe</v>
          </cell>
          <cell r="S690" t="str">
            <v>BANCO ESTADO DE CHILE</v>
          </cell>
          <cell r="T690" t="str">
            <v>CUENTA CORRIENTE</v>
          </cell>
          <cell r="U690">
            <v>0</v>
          </cell>
          <cell r="V690" t="str">
            <v>Abel Cadernas Quispe</v>
          </cell>
          <cell r="W690" t="str">
            <v>17.686.821-5</v>
          </cell>
          <cell r="X690" t="str">
            <v>pasaje siballa 2182</v>
          </cell>
          <cell r="Y690">
            <v>2481051</v>
          </cell>
          <cell r="Z690">
            <v>975473875</v>
          </cell>
          <cell r="AA690" t="str">
            <v>presidente.filialaltohospicio@gmail.com</v>
          </cell>
          <cell r="AB690">
            <v>0</v>
          </cell>
          <cell r="AC690" t="str">
            <v>Ver Archivo</v>
          </cell>
          <cell r="AD690">
            <v>0</v>
          </cell>
          <cell r="AE690" t="str">
            <v>Ver Archivo</v>
          </cell>
          <cell r="AF690" t="str">
            <v>Ver Archivo</v>
          </cell>
          <cell r="AG690" t="str">
            <v>Ver Archivo</v>
          </cell>
        </row>
        <row r="691">
          <cell r="B691" t="str">
            <v>56.079.640-4</v>
          </cell>
          <cell r="C691" t="str">
            <v>Validada</v>
          </cell>
          <cell r="D691">
            <v>42871.491631944446</v>
          </cell>
          <cell r="E691">
            <v>0</v>
          </cell>
          <cell r="F691" t="str">
            <v>JUNTA DE VECINOS Nº4 LA HUAYCA</v>
          </cell>
          <cell r="G691" t="str">
            <v>ARTURO PRAT S/N</v>
          </cell>
          <cell r="H691" t="str">
            <v>Tamarugal</v>
          </cell>
          <cell r="I691" t="str">
            <v>Pozo Almonte</v>
          </cell>
          <cell r="J691">
            <v>0</v>
          </cell>
          <cell r="K691">
            <v>56975535724</v>
          </cell>
          <cell r="L691" t="str">
            <v>f.diazlillo97@gmail.com</v>
          </cell>
          <cell r="M691">
            <v>42420</v>
          </cell>
          <cell r="N691">
            <v>43516</v>
          </cell>
          <cell r="O691">
            <v>26036</v>
          </cell>
          <cell r="P691">
            <v>0</v>
          </cell>
          <cell r="Q691">
            <v>1365532881</v>
          </cell>
          <cell r="R691" t="str">
            <v>JUNTA DE VECINOS Nº4 LA HUAYCA</v>
          </cell>
          <cell r="S691" t="str">
            <v>BANCO ESTADO DE CHILE</v>
          </cell>
          <cell r="T691" t="str">
            <v>CUENTA DE AHORROS</v>
          </cell>
          <cell r="U691">
            <v>0</v>
          </cell>
          <cell r="V691" t="str">
            <v>HELENA DEL CARMEN ZAVALA VERA</v>
          </cell>
          <cell r="W691" t="str">
            <v>8.242.548-9</v>
          </cell>
          <cell r="X691" t="str">
            <v>ARTURO PRAT S/N LA HUAYCA</v>
          </cell>
          <cell r="Y691">
            <v>0</v>
          </cell>
          <cell r="Z691">
            <v>56975535724</v>
          </cell>
          <cell r="AA691" t="str">
            <v>f.diazlillo97@gmail.com</v>
          </cell>
          <cell r="AB691">
            <v>0</v>
          </cell>
          <cell r="AC691" t="str">
            <v>Ver Archivo</v>
          </cell>
          <cell r="AD691" t="str">
            <v>Ver Archivo</v>
          </cell>
          <cell r="AE691" t="str">
            <v>Ver Archivo</v>
          </cell>
          <cell r="AF691" t="str">
            <v>Ver Archivo</v>
          </cell>
          <cell r="AG691" t="str">
            <v>Ver Archivo</v>
          </cell>
        </row>
        <row r="692">
          <cell r="B692" t="str">
            <v>65.104.149-K</v>
          </cell>
          <cell r="C692" t="str">
            <v>Validada</v>
          </cell>
          <cell r="D692">
            <v>42871.5000462963</v>
          </cell>
          <cell r="E692">
            <v>0</v>
          </cell>
          <cell r="F692" t="str">
            <v>ASOCIACION DE PROPIETARIOS AGRICOLAS DEL ROL DE REGANTES DE LAS VERTIENTES DE CHINTAGUAY</v>
          </cell>
          <cell r="G692" t="str">
            <v>BAQUEDANO S/N MATILLA</v>
          </cell>
          <cell r="H692" t="str">
            <v>Tamarugal</v>
          </cell>
          <cell r="I692" t="str">
            <v>Pica</v>
          </cell>
          <cell r="J692">
            <v>0</v>
          </cell>
          <cell r="K692">
            <v>992176345</v>
          </cell>
          <cell r="L692" t="str">
            <v>rolmatilla@gmail.com</v>
          </cell>
          <cell r="M692">
            <v>42693</v>
          </cell>
          <cell r="N692">
            <v>43788</v>
          </cell>
          <cell r="O692">
            <v>41597</v>
          </cell>
          <cell r="P692">
            <v>0</v>
          </cell>
          <cell r="Q692">
            <v>3770000661</v>
          </cell>
          <cell r="R692" t="str">
            <v>ASOCIACION DE PROPIETARIOS AGRICOLAS DEL ROL DE REGANTES DE LAS VERTIENTES DE CHINTAGUAY</v>
          </cell>
          <cell r="S692" t="str">
            <v>BANCO ESTADO DE CHILE</v>
          </cell>
          <cell r="T692" t="str">
            <v>CHEQUERA ELECTRONICA/ CUENTA VISTA</v>
          </cell>
          <cell r="U692">
            <v>0</v>
          </cell>
          <cell r="V692" t="str">
            <v>ORLANDO EDDY TELLO LEIVA</v>
          </cell>
          <cell r="W692" t="str">
            <v>5.587.435-2</v>
          </cell>
          <cell r="X692" t="str">
            <v>BELLAVISTA 105 MATILLA</v>
          </cell>
          <cell r="Y692">
            <v>0</v>
          </cell>
          <cell r="Z692">
            <v>992176345</v>
          </cell>
          <cell r="AA692" t="str">
            <v>orlandotelloleiva@gmail.com</v>
          </cell>
          <cell r="AB692">
            <v>0</v>
          </cell>
          <cell r="AC692" t="str">
            <v>Ver Archivo</v>
          </cell>
          <cell r="AD692" t="str">
            <v>Ver Archivo</v>
          </cell>
          <cell r="AE692" t="str">
            <v>Ver Archivo</v>
          </cell>
          <cell r="AF692" t="str">
            <v>Ver Archivo</v>
          </cell>
          <cell r="AG692" t="str">
            <v>Ver Archivo</v>
          </cell>
        </row>
        <row r="693">
          <cell r="B693" t="str">
            <v>65.880.470-7</v>
          </cell>
          <cell r="C693" t="str">
            <v>Validada</v>
          </cell>
          <cell r="D693">
            <v>42871.501539351855</v>
          </cell>
          <cell r="E693">
            <v>0</v>
          </cell>
          <cell r="F693" t="str">
            <v>JUNTA DE VECINOS Nº24 LA NORIA</v>
          </cell>
          <cell r="G693" t="str">
            <v>SECTOR LA NORIA S/N</v>
          </cell>
          <cell r="H693" t="str">
            <v>Tamarugal</v>
          </cell>
          <cell r="I693" t="str">
            <v>Pozo Almonte</v>
          </cell>
          <cell r="J693">
            <v>0</v>
          </cell>
          <cell r="K693">
            <v>56994527387</v>
          </cell>
          <cell r="L693" t="str">
            <v>f.diazlillo97@gmail.com</v>
          </cell>
          <cell r="M693">
            <v>41910</v>
          </cell>
          <cell r="N693">
            <v>43006</v>
          </cell>
          <cell r="O693">
            <v>39426</v>
          </cell>
          <cell r="P693">
            <v>0</v>
          </cell>
          <cell r="Q693">
            <v>0</v>
          </cell>
          <cell r="R693" t="str">
            <v>JUNTA DE VECINOS Nº24 LA NORIA</v>
          </cell>
          <cell r="S693" t="str">
            <v>BANCO ESTADO DE CHILE</v>
          </cell>
          <cell r="T693" t="str">
            <v>CUENTA DE AHORROS</v>
          </cell>
          <cell r="U693">
            <v>0</v>
          </cell>
          <cell r="V693" t="str">
            <v>RAUL EDUARDO FIGUEREDO SILVA</v>
          </cell>
          <cell r="W693" t="str">
            <v>5.341.505-9</v>
          </cell>
          <cell r="X693" t="str">
            <v>LA HUAYCA S/N</v>
          </cell>
          <cell r="Y693">
            <v>0</v>
          </cell>
          <cell r="Z693">
            <v>56994527387</v>
          </cell>
          <cell r="AA693" t="str">
            <v>f.diazlillo97@gmail.com</v>
          </cell>
          <cell r="AB693">
            <v>0</v>
          </cell>
          <cell r="AC693" t="str">
            <v>Ver Archivo</v>
          </cell>
          <cell r="AD693" t="str">
            <v>Ver Archivo</v>
          </cell>
          <cell r="AE693" t="str">
            <v>Ver Archivo</v>
          </cell>
          <cell r="AF693" t="str">
            <v>Ver Archivo</v>
          </cell>
          <cell r="AG693" t="str">
            <v>Ver Archivo</v>
          </cell>
        </row>
        <row r="694">
          <cell r="B694" t="str">
            <v>73515200-9</v>
          </cell>
          <cell r="C694" t="str">
            <v>Validada</v>
          </cell>
          <cell r="D694">
            <v>42871.689317129632</v>
          </cell>
          <cell r="E694">
            <v>0</v>
          </cell>
          <cell r="F694" t="str">
            <v>ASOCIACION PROPIETARIOS AGRICOLAS RESBALADERO BANDA Y ANIMAS</v>
          </cell>
          <cell r="G694" t="str">
            <v>LORD COCHRANE 305, PICA</v>
          </cell>
          <cell r="H694" t="str">
            <v>Tamarugal</v>
          </cell>
          <cell r="I694" t="str">
            <v>Pica</v>
          </cell>
          <cell r="J694">
            <v>0</v>
          </cell>
          <cell r="K694">
            <v>998224996</v>
          </cell>
          <cell r="L694" t="str">
            <v>aresbaladero@gmail.com</v>
          </cell>
          <cell r="M694">
            <v>42544</v>
          </cell>
          <cell r="N694">
            <v>43639</v>
          </cell>
          <cell r="O694">
            <v>41597</v>
          </cell>
          <cell r="P694">
            <v>0</v>
          </cell>
          <cell r="Q694">
            <v>300100024562</v>
          </cell>
          <cell r="R694" t="str">
            <v>ASOCIACION DE PROPIETARIOS AGRICOLAS SECTORES RESBALADERO BANDA Y ANIMAS</v>
          </cell>
          <cell r="S694" t="str">
            <v>BANCO BBVA</v>
          </cell>
          <cell r="T694" t="str">
            <v>CUENTA CORRIENTE</v>
          </cell>
          <cell r="U694">
            <v>0</v>
          </cell>
          <cell r="V694" t="str">
            <v>EDUARDO ARROYO OLCAY</v>
          </cell>
          <cell r="W694" t="str">
            <v>8.292.920-9</v>
          </cell>
          <cell r="X694" t="str">
            <v>AVDA GRAL IBAÑEZ 530 PICA</v>
          </cell>
          <cell r="Y694">
            <v>0</v>
          </cell>
          <cell r="Z694">
            <v>998224996</v>
          </cell>
          <cell r="AA694" t="str">
            <v>earroyoolcay@hotmail.com</v>
          </cell>
          <cell r="AB694">
            <v>0</v>
          </cell>
          <cell r="AC694" t="str">
            <v>Ver Archivo</v>
          </cell>
          <cell r="AD694" t="str">
            <v>Ver Archivo</v>
          </cell>
          <cell r="AE694" t="str">
            <v>Ver Archivo</v>
          </cell>
          <cell r="AF694" t="str">
            <v>Ver Archivo</v>
          </cell>
          <cell r="AG694" t="str">
            <v>Ver Archivo</v>
          </cell>
        </row>
        <row r="695">
          <cell r="B695" t="str">
            <v>73515200-9</v>
          </cell>
          <cell r="C695" t="str">
            <v>Grabado</v>
          </cell>
          <cell r="D695" t="str">
            <v>0000-00-00 00:00:00</v>
          </cell>
          <cell r="E695">
            <v>0</v>
          </cell>
          <cell r="F695" t="str">
            <v>ASOCIACION PROPIETARIOS AGRICOLAS RESBALADERO BANDA Y ANIMAS</v>
          </cell>
          <cell r="G695" t="str">
            <v>LORD COCHRANE 305, PICA</v>
          </cell>
          <cell r="H695" t="str">
            <v>Tamarugal</v>
          </cell>
          <cell r="I695" t="str">
            <v>Pica</v>
          </cell>
          <cell r="J695">
            <v>0</v>
          </cell>
          <cell r="K695">
            <v>998224996</v>
          </cell>
          <cell r="L695" t="str">
            <v>aresbaladero@gmail.com</v>
          </cell>
          <cell r="M695">
            <v>42544</v>
          </cell>
          <cell r="N695">
            <v>43639</v>
          </cell>
          <cell r="O695">
            <v>41597</v>
          </cell>
          <cell r="P695">
            <v>0</v>
          </cell>
          <cell r="Q695">
            <v>300100024562</v>
          </cell>
          <cell r="R695" t="str">
            <v>ASOCIACION DE PROPIETARIOS AGRICOLAS SECTORES RESBALADERO BANDA Y ANIMAS</v>
          </cell>
          <cell r="S695" t="str">
            <v>BANCO BBVA</v>
          </cell>
          <cell r="T695" t="str">
            <v>CUENTA CORRIENTE</v>
          </cell>
          <cell r="U695">
            <v>0</v>
          </cell>
          <cell r="V695" t="str">
            <v>EDUARDO ARROYO OLCAY</v>
          </cell>
          <cell r="W695" t="str">
            <v>8.292.920-9</v>
          </cell>
          <cell r="X695" t="str">
            <v>AVDA GRAL IBAÑEZ 530 PICA</v>
          </cell>
          <cell r="Y695">
            <v>0</v>
          </cell>
          <cell r="Z695">
            <v>998224996</v>
          </cell>
          <cell r="AA695" t="str">
            <v>earroyoolcay@hotmail.com</v>
          </cell>
          <cell r="AB695">
            <v>0</v>
          </cell>
          <cell r="AC695" t="str">
            <v>Ver Archivo</v>
          </cell>
          <cell r="AD695">
            <v>0</v>
          </cell>
          <cell r="AE695">
            <v>0</v>
          </cell>
          <cell r="AF695">
            <v>0</v>
          </cell>
          <cell r="AG695">
            <v>0</v>
          </cell>
        </row>
        <row r="696">
          <cell r="B696" t="str">
            <v>65.023.824-9</v>
          </cell>
          <cell r="C696" t="str">
            <v>Validada</v>
          </cell>
          <cell r="D696">
            <v>42872.416712962964</v>
          </cell>
          <cell r="E696">
            <v>0</v>
          </cell>
          <cell r="F696" t="str">
            <v>junta de vecinos vista hermosa</v>
          </cell>
          <cell r="G696" t="str">
            <v>calle 2 s/n villa frei</v>
          </cell>
          <cell r="H696" t="str">
            <v>Iquique</v>
          </cell>
          <cell r="I696" t="str">
            <v>Alto Hospicio</v>
          </cell>
          <cell r="J696">
            <v>0</v>
          </cell>
          <cell r="K696">
            <v>971771177</v>
          </cell>
          <cell r="L696" t="str">
            <v>juntadevecinosvistahermosa2017@gmail.com</v>
          </cell>
          <cell r="M696">
            <v>42386</v>
          </cell>
          <cell r="N696">
            <v>43482</v>
          </cell>
          <cell r="O696">
            <v>36370</v>
          </cell>
          <cell r="P696">
            <v>0</v>
          </cell>
          <cell r="Q696">
            <v>1870541336</v>
          </cell>
          <cell r="R696" t="str">
            <v>junta de vecinos vista hermosa</v>
          </cell>
          <cell r="S696" t="str">
            <v>BANCO ESTADO DE CHILE</v>
          </cell>
          <cell r="T696" t="str">
            <v>CUENTA DE AHORROS</v>
          </cell>
          <cell r="U696">
            <v>0</v>
          </cell>
          <cell r="V696" t="str">
            <v>marina minerva fuentes aquea</v>
          </cell>
          <cell r="W696" t="str">
            <v>9.721.272-4</v>
          </cell>
          <cell r="X696" t="str">
            <v>calle 2 s/n villa frei</v>
          </cell>
          <cell r="Y696">
            <v>0</v>
          </cell>
          <cell r="Z696">
            <v>971771177</v>
          </cell>
          <cell r="AA696" t="str">
            <v>juntadevecinosvistahermosa2017@gmail.com</v>
          </cell>
          <cell r="AB696">
            <v>0</v>
          </cell>
          <cell r="AC696">
            <v>0</v>
          </cell>
          <cell r="AD696">
            <v>0</v>
          </cell>
          <cell r="AE696">
            <v>0</v>
          </cell>
          <cell r="AF696" t="str">
            <v>Ver Archivo</v>
          </cell>
          <cell r="AG696">
            <v>0</v>
          </cell>
        </row>
        <row r="697">
          <cell r="B697" t="str">
            <v>73.431.100-6</v>
          </cell>
          <cell r="C697" t="str">
            <v>Validada</v>
          </cell>
          <cell r="D697">
            <v>42872.399745370371</v>
          </cell>
          <cell r="E697">
            <v>0</v>
          </cell>
          <cell r="F697" t="str">
            <v>JUNTA DE VECINOS 11 DE MARZO</v>
          </cell>
          <cell r="G697" t="str">
            <v>LOS NOGALES 3065</v>
          </cell>
          <cell r="H697" t="str">
            <v>Iquique</v>
          </cell>
          <cell r="I697" t="str">
            <v>Alto Hospicio</v>
          </cell>
          <cell r="J697">
            <v>7733716</v>
          </cell>
          <cell r="K697">
            <v>7733716</v>
          </cell>
          <cell r="L697" t="str">
            <v>JUNTADEVECINOS11MARZO@GMAIL.COM</v>
          </cell>
          <cell r="M697">
            <v>42820</v>
          </cell>
          <cell r="N697">
            <v>43916</v>
          </cell>
          <cell r="O697">
            <v>38453</v>
          </cell>
          <cell r="P697">
            <v>0</v>
          </cell>
          <cell r="Q697">
            <v>1860244485</v>
          </cell>
          <cell r="R697" t="str">
            <v>JUNTA DE VECINOS 11 DE MARZO</v>
          </cell>
          <cell r="S697" t="str">
            <v>BANCO ESTADO DE CHILE</v>
          </cell>
          <cell r="T697" t="str">
            <v>CUENTA DE AHORROS</v>
          </cell>
          <cell r="U697">
            <v>0</v>
          </cell>
          <cell r="V697" t="str">
            <v>MARIA NIEVES CONDORI RODRIGUEZ</v>
          </cell>
          <cell r="W697" t="str">
            <v>9.378.223-2</v>
          </cell>
          <cell r="X697" t="str">
            <v>Los Castaños N° 3066</v>
          </cell>
          <cell r="Y697">
            <v>7733716</v>
          </cell>
          <cell r="Z697">
            <v>7733716</v>
          </cell>
          <cell r="AA697" t="str">
            <v>JUNTADEVECINOS11DEMARZO@GMAIL.COM</v>
          </cell>
          <cell r="AB697">
            <v>0</v>
          </cell>
          <cell r="AC697" t="str">
            <v>Ver Archivo</v>
          </cell>
          <cell r="AD697">
            <v>0</v>
          </cell>
          <cell r="AE697" t="str">
            <v>Ver Archivo</v>
          </cell>
          <cell r="AF697">
            <v>0</v>
          </cell>
          <cell r="AG697">
            <v>0</v>
          </cell>
        </row>
        <row r="698">
          <cell r="B698" t="str">
            <v>73.431.100-6</v>
          </cell>
          <cell r="C698" t="str">
            <v>Validada</v>
          </cell>
          <cell r="D698">
            <v>42872.399745370371</v>
          </cell>
          <cell r="E698">
            <v>0</v>
          </cell>
          <cell r="F698" t="str">
            <v>JUNTA DE VECINOS 11 DE MARZO</v>
          </cell>
          <cell r="G698" t="str">
            <v>LOS NOGALES 3065</v>
          </cell>
          <cell r="H698" t="str">
            <v>Iquique</v>
          </cell>
          <cell r="I698" t="str">
            <v>Alto Hospicio</v>
          </cell>
          <cell r="J698">
            <v>7733716</v>
          </cell>
          <cell r="K698">
            <v>7733716</v>
          </cell>
          <cell r="L698" t="str">
            <v>JUNTADEVECINOS11MARZO@GMAIL.COM</v>
          </cell>
          <cell r="M698">
            <v>42820</v>
          </cell>
          <cell r="N698">
            <v>43916</v>
          </cell>
          <cell r="O698">
            <v>38453</v>
          </cell>
          <cell r="P698">
            <v>0</v>
          </cell>
          <cell r="Q698">
            <v>1860244485</v>
          </cell>
          <cell r="R698" t="str">
            <v>JUNTA DE VECINOS 11 DE MARZO</v>
          </cell>
          <cell r="S698" t="str">
            <v>BANCO ESTADO DE CHILE</v>
          </cell>
          <cell r="T698" t="str">
            <v>CUENTA DE AHORROS</v>
          </cell>
          <cell r="U698">
            <v>0</v>
          </cell>
          <cell r="V698" t="str">
            <v>MARIA NIEVES CONDORI RODRIGUEZ</v>
          </cell>
          <cell r="W698" t="str">
            <v>9.378.223-2</v>
          </cell>
          <cell r="X698" t="str">
            <v>Los Castaños N° 3066</v>
          </cell>
          <cell r="Y698">
            <v>7733716</v>
          </cell>
          <cell r="Z698">
            <v>7733716</v>
          </cell>
          <cell r="AA698" t="str">
            <v>JUNTADEVECINOS11DEMARZO@GMAIL.COM</v>
          </cell>
          <cell r="AB698">
            <v>0</v>
          </cell>
          <cell r="AC698">
            <v>0</v>
          </cell>
          <cell r="AD698">
            <v>0</v>
          </cell>
          <cell r="AE698">
            <v>0</v>
          </cell>
          <cell r="AF698">
            <v>0</v>
          </cell>
          <cell r="AG698">
            <v>0</v>
          </cell>
        </row>
        <row r="699">
          <cell r="B699" t="str">
            <v>65.314.560-8</v>
          </cell>
          <cell r="C699" t="str">
            <v>Validada</v>
          </cell>
          <cell r="D699">
            <v>42872.419745370367</v>
          </cell>
          <cell r="E699">
            <v>0</v>
          </cell>
          <cell r="F699" t="str">
            <v>condominio la tortuga 1</v>
          </cell>
          <cell r="G699" t="str">
            <v>el mirador 36623z-22</v>
          </cell>
          <cell r="H699" t="str">
            <v>Iquique</v>
          </cell>
          <cell r="I699" t="str">
            <v>Alto Hospicio</v>
          </cell>
          <cell r="J699">
            <v>0</v>
          </cell>
          <cell r="K699">
            <v>84669139</v>
          </cell>
          <cell r="L699" t="str">
            <v>condominiolatortuga1aho@gmail.com</v>
          </cell>
          <cell r="M699">
            <v>42351</v>
          </cell>
          <cell r="N699">
            <v>43447</v>
          </cell>
          <cell r="O699">
            <v>40991</v>
          </cell>
          <cell r="P699">
            <v>0</v>
          </cell>
          <cell r="Q699">
            <v>86790242</v>
          </cell>
          <cell r="R699" t="str">
            <v>condominio la tortuga 1</v>
          </cell>
          <cell r="S699" t="str">
            <v>BANCO DE CREDITO E INVERSIONES</v>
          </cell>
          <cell r="T699" t="str">
            <v>CUENTA CORRIENTE</v>
          </cell>
          <cell r="U699">
            <v>0</v>
          </cell>
          <cell r="V699" t="str">
            <v>patricia puentes valdebenito</v>
          </cell>
          <cell r="W699" t="str">
            <v>11.789.800-8</v>
          </cell>
          <cell r="X699" t="str">
            <v>el mirador 36623z-22</v>
          </cell>
          <cell r="Y699">
            <v>0</v>
          </cell>
          <cell r="Z699">
            <v>84669139</v>
          </cell>
          <cell r="AA699" t="str">
            <v>condominiolatortuga1aho@gmail.com</v>
          </cell>
          <cell r="AB699">
            <v>0</v>
          </cell>
          <cell r="AC699" t="str">
            <v>Ver Archivo</v>
          </cell>
          <cell r="AD699" t="str">
            <v>Ver Archivo</v>
          </cell>
          <cell r="AE699" t="str">
            <v>Ver Archivo</v>
          </cell>
          <cell r="AF699" t="str">
            <v>Ver Archivo</v>
          </cell>
          <cell r="AG699" t="str">
            <v>Ver Archivo</v>
          </cell>
        </row>
        <row r="700">
          <cell r="B700" t="str">
            <v>65.016.839-9</v>
          </cell>
          <cell r="C700" t="str">
            <v>Grabado</v>
          </cell>
          <cell r="D700">
            <v>42877.400763888887</v>
          </cell>
          <cell r="E700">
            <v>0</v>
          </cell>
          <cell r="F700" t="str">
            <v>JUNTA VECINAL N°10 DE HUAVIÑA</v>
          </cell>
          <cell r="G700" t="str">
            <v>TARAPACÁ S/N</v>
          </cell>
          <cell r="H700" t="str">
            <v>Tamarugal</v>
          </cell>
          <cell r="I700" t="str">
            <v>Huara</v>
          </cell>
          <cell r="J700">
            <v>572221984</v>
          </cell>
          <cell r="K700">
            <v>979825499</v>
          </cell>
          <cell r="L700" t="str">
            <v>juntavecinalhuavina@gmail.com</v>
          </cell>
          <cell r="M700">
            <v>42718</v>
          </cell>
          <cell r="N700">
            <v>43813</v>
          </cell>
          <cell r="O700">
            <v>28066</v>
          </cell>
          <cell r="P700">
            <v>0</v>
          </cell>
          <cell r="Q700">
            <v>1366037140</v>
          </cell>
          <cell r="R700" t="str">
            <v>JUNTA VECINAL N°10 DE HUAVINA</v>
          </cell>
          <cell r="S700" t="str">
            <v>BANCO ESTADO DE CHILE</v>
          </cell>
          <cell r="T700" t="str">
            <v>CUENTA DE AHORROS</v>
          </cell>
          <cell r="U700">
            <v>0</v>
          </cell>
          <cell r="V700" t="str">
            <v>JESSICA MARCELA NAVARRETE MORALES</v>
          </cell>
          <cell r="W700" t="str">
            <v>11.505.195-4</v>
          </cell>
          <cell r="X700" t="str">
            <v>TARAPACÁ s/n HUAVIÑA</v>
          </cell>
          <cell r="Y700">
            <v>79825499</v>
          </cell>
          <cell r="Z700">
            <v>79825499</v>
          </cell>
          <cell r="AA700" t="str">
            <v>alexis.imhuara@gmail.com</v>
          </cell>
          <cell r="AB700">
            <v>0</v>
          </cell>
          <cell r="AC700" t="str">
            <v>Ver Archivo</v>
          </cell>
          <cell r="AD700" t="str">
            <v>Ver Archivo</v>
          </cell>
          <cell r="AE700" t="str">
            <v>Ver Archivo</v>
          </cell>
          <cell r="AF700" t="str">
            <v>Ver Archivo</v>
          </cell>
          <cell r="AG700" t="str">
            <v>Ver Archivo</v>
          </cell>
        </row>
        <row r="701">
          <cell r="B701" t="str">
            <v>65.041.671-6</v>
          </cell>
          <cell r="C701" t="str">
            <v>Validada</v>
          </cell>
          <cell r="D701">
            <v>42873.4453125</v>
          </cell>
          <cell r="E701">
            <v>0</v>
          </cell>
          <cell r="F701" t="str">
            <v>condominio doña angela 1</v>
          </cell>
          <cell r="G701" t="str">
            <v>marlene arehens 3991</v>
          </cell>
          <cell r="H701" t="str">
            <v>Iquique</v>
          </cell>
          <cell r="I701" t="str">
            <v>Alto Hospicio</v>
          </cell>
          <cell r="J701">
            <v>0</v>
          </cell>
          <cell r="K701">
            <v>963686792</v>
          </cell>
          <cell r="L701" t="str">
            <v>condominiodonaangela1@gmail.com</v>
          </cell>
          <cell r="M701">
            <v>42277</v>
          </cell>
          <cell r="N701">
            <v>43373</v>
          </cell>
          <cell r="O701">
            <v>41152</v>
          </cell>
          <cell r="P701">
            <v>0</v>
          </cell>
          <cell r="Q701">
            <v>1860405710</v>
          </cell>
          <cell r="R701" t="str">
            <v>condominio doña angela 1</v>
          </cell>
          <cell r="S701" t="str">
            <v>BANCO DE CHILE</v>
          </cell>
          <cell r="T701" t="str">
            <v>CUENTA DE AHORROS</v>
          </cell>
          <cell r="U701">
            <v>0</v>
          </cell>
          <cell r="V701" t="str">
            <v>maria emperatriz mendez parada</v>
          </cell>
          <cell r="W701" t="str">
            <v>14.017.668-0</v>
          </cell>
          <cell r="X701" t="str">
            <v>marlene arehens 3991</v>
          </cell>
          <cell r="Y701">
            <v>0</v>
          </cell>
          <cell r="Z701">
            <v>963686792</v>
          </cell>
          <cell r="AA701" t="str">
            <v>condominiodonaangela1@gmail.com</v>
          </cell>
          <cell r="AB701">
            <v>0</v>
          </cell>
          <cell r="AC701" t="str">
            <v>Ver Archivo</v>
          </cell>
          <cell r="AD701" t="str">
            <v>Ver Archivo</v>
          </cell>
          <cell r="AE701" t="str">
            <v>Ver Archivo</v>
          </cell>
          <cell r="AF701" t="str">
            <v>Ver Archivo</v>
          </cell>
          <cell r="AG701" t="str">
            <v>Ver Archivo</v>
          </cell>
        </row>
        <row r="702">
          <cell r="B702" t="str">
            <v>65.070.598-K</v>
          </cell>
          <cell r="C702" t="str">
            <v>Validada</v>
          </cell>
          <cell r="D702">
            <v>42873.521736111114</v>
          </cell>
          <cell r="E702">
            <v>0</v>
          </cell>
          <cell r="F702" t="str">
            <v>junta vecinal nº10 caupolican</v>
          </cell>
          <cell r="G702" t="str">
            <v>arturo perez canto #1669</v>
          </cell>
          <cell r="H702" t="str">
            <v>Iquique</v>
          </cell>
          <cell r="I702" t="str">
            <v>Iquique</v>
          </cell>
          <cell r="J702">
            <v>572437619</v>
          </cell>
          <cell r="K702">
            <v>982355770</v>
          </cell>
          <cell r="L702" t="str">
            <v>jvcaupolican@gmail.com</v>
          </cell>
          <cell r="M702">
            <v>42508</v>
          </cell>
          <cell r="N702">
            <v>43603</v>
          </cell>
          <cell r="O702">
            <v>32891</v>
          </cell>
          <cell r="P702">
            <v>0</v>
          </cell>
          <cell r="Q702">
            <v>1366244685</v>
          </cell>
          <cell r="R702" t="str">
            <v>junta vecinal nº10 caupolican</v>
          </cell>
          <cell r="S702" t="str">
            <v>BANCO ESTADO DE CHILE</v>
          </cell>
          <cell r="T702" t="str">
            <v>CUENTA DE AHORROS</v>
          </cell>
          <cell r="U702">
            <v>0</v>
          </cell>
          <cell r="V702" t="str">
            <v>diego sejas cejas</v>
          </cell>
          <cell r="W702" t="str">
            <v>17.800.157-4</v>
          </cell>
          <cell r="X702" t="str">
            <v>pasaje chorrillos #1892</v>
          </cell>
          <cell r="Y702">
            <v>0</v>
          </cell>
          <cell r="Z702">
            <v>982355770</v>
          </cell>
          <cell r="AA702" t="str">
            <v>jvcaupolican@gmail.com</v>
          </cell>
          <cell r="AB702">
            <v>0</v>
          </cell>
          <cell r="AC702" t="str">
            <v>Ver Archivo</v>
          </cell>
          <cell r="AD702" t="str">
            <v>Ver Archivo</v>
          </cell>
          <cell r="AE702" t="str">
            <v>Ver Archivo</v>
          </cell>
          <cell r="AF702" t="str">
            <v>Ver Archivo</v>
          </cell>
          <cell r="AG702" t="str">
            <v>Ver Archivo</v>
          </cell>
        </row>
        <row r="703">
          <cell r="B703" t="str">
            <v>65.860.980-7</v>
          </cell>
          <cell r="C703" t="str">
            <v>Validada</v>
          </cell>
          <cell r="D703">
            <v>42874.41065972222</v>
          </cell>
          <cell r="E703">
            <v>0</v>
          </cell>
          <cell r="F703" t="str">
            <v>Condominio Padre Hurtado 1</v>
          </cell>
          <cell r="G703" t="str">
            <v>Avenida Las Parcelas #3264</v>
          </cell>
          <cell r="H703" t="str">
            <v>Iquique</v>
          </cell>
          <cell r="I703" t="str">
            <v>Alto Hospicio</v>
          </cell>
          <cell r="J703">
            <v>0</v>
          </cell>
          <cell r="K703">
            <v>56972132995</v>
          </cell>
          <cell r="L703" t="str">
            <v>condpadrehurtado1@gmail.com</v>
          </cell>
          <cell r="M703">
            <v>41178</v>
          </cell>
          <cell r="N703">
            <v>43608</v>
          </cell>
          <cell r="O703">
            <v>39398</v>
          </cell>
          <cell r="P703">
            <v>0</v>
          </cell>
          <cell r="Q703">
            <v>1870546862</v>
          </cell>
          <cell r="R703" t="str">
            <v>Condominio Padre Hurtado 1</v>
          </cell>
          <cell r="S703" t="str">
            <v>BANCO ESTADO DE CHILE</v>
          </cell>
          <cell r="T703" t="str">
            <v>CHEQUERA ELECTRONICA/ CUENTA VISTA</v>
          </cell>
          <cell r="U703">
            <v>0</v>
          </cell>
          <cell r="V703" t="str">
            <v>Marcelo Alexis Bustos Cisternas</v>
          </cell>
          <cell r="W703" t="str">
            <v>13.666.260-0</v>
          </cell>
          <cell r="X703" t="str">
            <v>Pasaje Hogar de Cristo Casa 32</v>
          </cell>
          <cell r="Y703">
            <v>0</v>
          </cell>
          <cell r="Z703">
            <v>56972132995</v>
          </cell>
          <cell r="AA703" t="str">
            <v>Marcelo.bustos.cisterna@gmail.com</v>
          </cell>
          <cell r="AB703">
            <v>0</v>
          </cell>
          <cell r="AC703" t="str">
            <v>Ver Archivo</v>
          </cell>
          <cell r="AD703" t="str">
            <v>Ver Archivo</v>
          </cell>
          <cell r="AE703" t="str">
            <v>Ver Archivo</v>
          </cell>
          <cell r="AF703" t="str">
            <v>Ver Archivo</v>
          </cell>
          <cell r="AG703" t="str">
            <v>Ver Archivo</v>
          </cell>
        </row>
        <row r="704">
          <cell r="B704" t="str">
            <v>65.860.980-7</v>
          </cell>
          <cell r="C704" t="str">
            <v>Validada</v>
          </cell>
          <cell r="D704">
            <v>42874.41065972222</v>
          </cell>
          <cell r="E704">
            <v>0</v>
          </cell>
          <cell r="F704" t="str">
            <v>Condominio Padre Hurtado 1</v>
          </cell>
          <cell r="G704" t="str">
            <v>Avenida Las Parcelas #3264</v>
          </cell>
          <cell r="H704" t="str">
            <v>Iquique</v>
          </cell>
          <cell r="I704" t="str">
            <v>Alto Hospicio</v>
          </cell>
          <cell r="J704">
            <v>0</v>
          </cell>
          <cell r="K704">
            <v>56972132995</v>
          </cell>
          <cell r="L704" t="str">
            <v>condpadrehurtado1@gmail.com</v>
          </cell>
          <cell r="M704">
            <v>41178</v>
          </cell>
          <cell r="N704">
            <v>43608</v>
          </cell>
          <cell r="O704">
            <v>39398</v>
          </cell>
          <cell r="P704">
            <v>0</v>
          </cell>
          <cell r="Q704">
            <v>1870546862</v>
          </cell>
          <cell r="R704" t="str">
            <v>Condominio Padre Hurtado 1</v>
          </cell>
          <cell r="S704" t="str">
            <v>BANCO ESTADO DE CHILE</v>
          </cell>
          <cell r="T704" t="str">
            <v>CHEQUERA ELECTRONICA/ CUENTA VISTA</v>
          </cell>
          <cell r="U704">
            <v>0</v>
          </cell>
          <cell r="V704" t="str">
            <v>Marcelo Alexis Bustos Cisternas</v>
          </cell>
          <cell r="W704" t="str">
            <v>13.666.260-0</v>
          </cell>
          <cell r="X704" t="str">
            <v>Pasaje Hogar de Cristo Casa 32</v>
          </cell>
          <cell r="Y704">
            <v>0</v>
          </cell>
          <cell r="Z704">
            <v>56972132995</v>
          </cell>
          <cell r="AA704" t="str">
            <v>Marcelo.bustos.cisterna@gmail.com</v>
          </cell>
          <cell r="AB704">
            <v>0</v>
          </cell>
          <cell r="AC704" t="str">
            <v>Ver Archivo</v>
          </cell>
          <cell r="AD704" t="str">
            <v>Ver Archivo</v>
          </cell>
          <cell r="AE704" t="str">
            <v>Ver Archivo</v>
          </cell>
          <cell r="AF704" t="str">
            <v>Ver Archivo</v>
          </cell>
          <cell r="AG704" t="str">
            <v>Ver Archivo</v>
          </cell>
        </row>
        <row r="705">
          <cell r="B705" t="str">
            <v>65.068.521-0</v>
          </cell>
          <cell r="C705" t="str">
            <v>Validada</v>
          </cell>
          <cell r="D705">
            <v>42874.510740740741</v>
          </cell>
          <cell r="E705">
            <v>0</v>
          </cell>
          <cell r="F705" t="str">
            <v>condominio social mar del pacifico</v>
          </cell>
          <cell r="G705" t="str">
            <v>jose cubillos 3370</v>
          </cell>
          <cell r="H705" t="str">
            <v>Iquique</v>
          </cell>
          <cell r="I705" t="str">
            <v>Alto Hospicio</v>
          </cell>
          <cell r="J705">
            <v>0</v>
          </cell>
          <cell r="K705">
            <v>957138943</v>
          </cell>
          <cell r="L705" t="str">
            <v>condominiomardelpacifico2017@gmail.com</v>
          </cell>
          <cell r="M705">
            <v>42272</v>
          </cell>
          <cell r="N705">
            <v>43368</v>
          </cell>
          <cell r="O705">
            <v>41382</v>
          </cell>
          <cell r="P705">
            <v>0</v>
          </cell>
          <cell r="Q705">
            <v>1870529941</v>
          </cell>
          <cell r="R705" t="str">
            <v>condominio social mar del pacifico</v>
          </cell>
          <cell r="S705" t="str">
            <v>BANCO ESTADO DE CHILE</v>
          </cell>
          <cell r="T705" t="str">
            <v>CUENTA DE AHORROS</v>
          </cell>
          <cell r="U705">
            <v>0</v>
          </cell>
          <cell r="V705" t="str">
            <v>manuel reyes barahona</v>
          </cell>
          <cell r="W705" t="str">
            <v>9.570.456-5</v>
          </cell>
          <cell r="X705" t="str">
            <v>jose cubillos 3370</v>
          </cell>
          <cell r="Y705">
            <v>0</v>
          </cell>
          <cell r="Z705">
            <v>957138943</v>
          </cell>
          <cell r="AA705" t="str">
            <v>condominiomardelpacifico2017@gmail.com</v>
          </cell>
          <cell r="AB705">
            <v>0</v>
          </cell>
          <cell r="AC705" t="str">
            <v>Ver Archivo</v>
          </cell>
          <cell r="AD705" t="str">
            <v>Ver Archivo</v>
          </cell>
          <cell r="AE705" t="str">
            <v>Ver Archivo</v>
          </cell>
          <cell r="AF705" t="str">
            <v>Ver Archivo</v>
          </cell>
          <cell r="AG705" t="str">
            <v>Ver Archivo</v>
          </cell>
        </row>
        <row r="706">
          <cell r="B706" t="str">
            <v>65.567.740-2</v>
          </cell>
          <cell r="C706" t="str">
            <v>Validada</v>
          </cell>
          <cell r="D706">
            <v>42874.505300925928</v>
          </cell>
          <cell r="E706">
            <v>0</v>
          </cell>
          <cell r="F706" t="str">
            <v>Junta de vecinos Dragón Triunfador</v>
          </cell>
          <cell r="G706" t="str">
            <v>Pedro Prado 2432</v>
          </cell>
          <cell r="H706" t="str">
            <v>Iquique</v>
          </cell>
          <cell r="I706" t="str">
            <v>Iquique</v>
          </cell>
          <cell r="J706">
            <v>954847567</v>
          </cell>
          <cell r="K706">
            <v>954847567</v>
          </cell>
          <cell r="L706" t="str">
            <v>m.ganga.solar@gmail.com</v>
          </cell>
          <cell r="M706">
            <v>42031</v>
          </cell>
          <cell r="N706">
            <v>43127</v>
          </cell>
          <cell r="O706">
            <v>33366</v>
          </cell>
          <cell r="P706">
            <v>0</v>
          </cell>
          <cell r="Q706">
            <v>13657751176</v>
          </cell>
          <cell r="R706" t="str">
            <v>Junta de vecinos Dragón Triunfador</v>
          </cell>
          <cell r="S706" t="str">
            <v>BANCO ESTADO DE CHILE</v>
          </cell>
          <cell r="T706" t="str">
            <v>CUENTA DE AHORROS</v>
          </cell>
          <cell r="U706">
            <v>0</v>
          </cell>
          <cell r="V706" t="str">
            <v>Mario Araya Cerda</v>
          </cell>
          <cell r="W706" t="str">
            <v>6.239.530-3</v>
          </cell>
          <cell r="X706" t="str">
            <v>Salvador Allende 2432</v>
          </cell>
          <cell r="Y706">
            <v>954847567</v>
          </cell>
          <cell r="Z706">
            <v>954847567</v>
          </cell>
          <cell r="AA706" t="str">
            <v>m.ganga.solar@gmail.com</v>
          </cell>
          <cell r="AB706">
            <v>0</v>
          </cell>
          <cell r="AC706" t="str">
            <v>Ver Archivo</v>
          </cell>
          <cell r="AD706" t="str">
            <v>Ver Archivo</v>
          </cell>
          <cell r="AE706" t="str">
            <v>Ver Archivo</v>
          </cell>
          <cell r="AF706" t="str">
            <v>Ver Archivo</v>
          </cell>
          <cell r="AG706" t="str">
            <v>Ver Archivo</v>
          </cell>
        </row>
        <row r="707">
          <cell r="B707" t="str">
            <v>65.113.457-9</v>
          </cell>
          <cell r="C707" t="str">
            <v>Validada</v>
          </cell>
          <cell r="D707">
            <v>42874.543715277781</v>
          </cell>
          <cell r="E707">
            <v>0</v>
          </cell>
          <cell r="F707" t="str">
            <v>Club Social cultural y deportivo Tata Taucare</v>
          </cell>
          <cell r="G707" t="str">
            <v>AV. SALVADOR ALLENDE 448, DEPTO. 1004</v>
          </cell>
          <cell r="H707" t="str">
            <v>Iquique</v>
          </cell>
          <cell r="I707" t="str">
            <v>Iquique</v>
          </cell>
          <cell r="J707">
            <v>0</v>
          </cell>
          <cell r="K707">
            <v>56978654253</v>
          </cell>
          <cell r="L707" t="str">
            <v>clubdeportivo.taucarecarrasco@gmail.com</v>
          </cell>
          <cell r="M707">
            <v>42768</v>
          </cell>
          <cell r="N707">
            <v>43863</v>
          </cell>
          <cell r="O707">
            <v>42013</v>
          </cell>
          <cell r="P707">
            <v>0</v>
          </cell>
          <cell r="Q707">
            <v>1371385611</v>
          </cell>
          <cell r="R707" t="str">
            <v>Club Social cultural y deportivo Tata Taucare</v>
          </cell>
          <cell r="S707" t="str">
            <v>BANCO ESTADO DE CHILE</v>
          </cell>
          <cell r="T707" t="str">
            <v>CUENTA DE AHORROS</v>
          </cell>
          <cell r="U707">
            <v>0</v>
          </cell>
          <cell r="V707" t="str">
            <v>RUBEN ANDRES TAUCARE ESPINOZA</v>
          </cell>
          <cell r="W707" t="str">
            <v>15.004.168-6</v>
          </cell>
          <cell r="X707" t="str">
            <v>AV. SALVADOR ALLENDE 448, DEPTO. 1004</v>
          </cell>
          <cell r="Y707">
            <v>0</v>
          </cell>
          <cell r="Z707">
            <v>56978654253</v>
          </cell>
          <cell r="AA707" t="str">
            <v>tataruben23@hotmail.com</v>
          </cell>
          <cell r="AB707">
            <v>0</v>
          </cell>
          <cell r="AC707" t="str">
            <v>Ver Archivo</v>
          </cell>
          <cell r="AD707" t="str">
            <v>Ver Archivo</v>
          </cell>
          <cell r="AE707" t="str">
            <v>Ver Archivo</v>
          </cell>
          <cell r="AF707" t="str">
            <v>Ver Archivo</v>
          </cell>
          <cell r="AG707" t="str">
            <v>Ver Archivo</v>
          </cell>
        </row>
        <row r="708">
          <cell r="B708" t="str">
            <v>65.016.178-5</v>
          </cell>
          <cell r="C708" t="str">
            <v>Validada</v>
          </cell>
          <cell r="D708">
            <v>42874.566620370373</v>
          </cell>
          <cell r="E708">
            <v>0</v>
          </cell>
          <cell r="F708" t="str">
            <v>JUNTA VECINAL VILLA PUCHULDIZA</v>
          </cell>
          <cell r="G708" t="str">
            <v>CARDENAL CARO S/N</v>
          </cell>
          <cell r="H708" t="str">
            <v>Iquique</v>
          </cell>
          <cell r="I708" t="str">
            <v>Iquique</v>
          </cell>
          <cell r="J708">
            <v>0</v>
          </cell>
          <cell r="K708">
            <v>56994494508</v>
          </cell>
          <cell r="L708" t="str">
            <v>jvecinal.villapuchuldiza@gmail.com</v>
          </cell>
          <cell r="M708">
            <v>41871</v>
          </cell>
          <cell r="N708">
            <v>42967</v>
          </cell>
          <cell r="O708">
            <v>39406</v>
          </cell>
          <cell r="P708">
            <v>0</v>
          </cell>
          <cell r="Q708">
            <v>1260398306</v>
          </cell>
          <cell r="R708" t="str">
            <v>JUNTA VECINAL</v>
          </cell>
          <cell r="S708" t="str">
            <v>BANCO ESTADO DE CHILE</v>
          </cell>
          <cell r="T708" t="str">
            <v>CUENTA DE AHORROS</v>
          </cell>
          <cell r="U708">
            <v>0</v>
          </cell>
          <cell r="V708" t="str">
            <v>ARMANDO NAVARRO VIDAL</v>
          </cell>
          <cell r="W708" t="str">
            <v>7.194.108-6</v>
          </cell>
          <cell r="X708" t="str">
            <v>PAMPA AEROLITO 3069, DEPTO 08, VILLA PUCHULDIZA</v>
          </cell>
          <cell r="Y708">
            <v>0</v>
          </cell>
          <cell r="Z708">
            <v>56994494508</v>
          </cell>
          <cell r="AA708" t="str">
            <v>arjenavi@gmail.com</v>
          </cell>
          <cell r="AB708">
            <v>0</v>
          </cell>
          <cell r="AC708" t="str">
            <v>Ver Archivo</v>
          </cell>
          <cell r="AD708" t="str">
            <v>Ver Archivo</v>
          </cell>
          <cell r="AE708" t="str">
            <v>Ver Archivo</v>
          </cell>
          <cell r="AF708" t="str">
            <v>Ver Archivo</v>
          </cell>
          <cell r="AG708" t="str">
            <v>Ver Archivo</v>
          </cell>
        </row>
        <row r="709">
          <cell r="B709" t="str">
            <v>53.300.039-8</v>
          </cell>
          <cell r="C709" t="str">
            <v>Validada</v>
          </cell>
          <cell r="D709">
            <v>42874.627766203703</v>
          </cell>
          <cell r="E709">
            <v>0</v>
          </cell>
          <cell r="F709" t="str">
            <v>condominio la tortuga tercera etapa</v>
          </cell>
          <cell r="G709" t="str">
            <v>santa isabel 3640</v>
          </cell>
          <cell r="H709" t="str">
            <v>Iquique</v>
          </cell>
          <cell r="I709" t="str">
            <v>Alto Hospicio</v>
          </cell>
          <cell r="J709">
            <v>0</v>
          </cell>
          <cell r="K709">
            <v>976731353</v>
          </cell>
          <cell r="L709" t="str">
            <v>condominiotortuga3@gmail.com</v>
          </cell>
          <cell r="M709">
            <v>42796</v>
          </cell>
          <cell r="N709">
            <v>43892</v>
          </cell>
          <cell r="O709">
            <v>40449</v>
          </cell>
          <cell r="P709">
            <v>0</v>
          </cell>
          <cell r="Q709">
            <v>1860419579</v>
          </cell>
          <cell r="R709" t="str">
            <v>la tortuga tercera etapa</v>
          </cell>
          <cell r="S709" t="str">
            <v>BANCO ESTADO DE CHILE</v>
          </cell>
          <cell r="T709" t="str">
            <v>CUENTA DE AHORROS</v>
          </cell>
          <cell r="U709">
            <v>0</v>
          </cell>
          <cell r="V709" t="str">
            <v>maria angelica irene correa heinemann</v>
          </cell>
          <cell r="W709" t="str">
            <v>5.530.415-7</v>
          </cell>
          <cell r="X709" t="str">
            <v>santa isabel 3640</v>
          </cell>
          <cell r="Y709">
            <v>0</v>
          </cell>
          <cell r="Z709">
            <v>976731353</v>
          </cell>
          <cell r="AA709" t="str">
            <v>condominiotortuga3@gmail.com</v>
          </cell>
          <cell r="AB709">
            <v>0</v>
          </cell>
          <cell r="AC709" t="str">
            <v>Ver Archivo</v>
          </cell>
          <cell r="AD709" t="str">
            <v>Ver Archivo</v>
          </cell>
          <cell r="AE709" t="str">
            <v>Ver Archivo</v>
          </cell>
          <cell r="AF709" t="str">
            <v>Ver Archivo</v>
          </cell>
          <cell r="AG709" t="str">
            <v>Ver Archivo</v>
          </cell>
        </row>
        <row r="710">
          <cell r="B710" t="str">
            <v>65.055.304-7</v>
          </cell>
          <cell r="C710" t="str">
            <v>Grabado</v>
          </cell>
          <cell r="D710">
            <v>42885.402083333334</v>
          </cell>
          <cell r="E710">
            <v>0</v>
          </cell>
          <cell r="F710" t="str">
            <v>Condominio social Olivos II</v>
          </cell>
          <cell r="G710" t="str">
            <v>El Alto 2271</v>
          </cell>
          <cell r="H710" t="str">
            <v>Tamarugal</v>
          </cell>
          <cell r="I710" t="str">
            <v>Alto Hospicio</v>
          </cell>
          <cell r="J710">
            <v>0</v>
          </cell>
          <cell r="K710">
            <v>990950272</v>
          </cell>
          <cell r="L710" t="str">
            <v>directivaolivos2@gmail.com</v>
          </cell>
          <cell r="M710">
            <v>42554</v>
          </cell>
          <cell r="N710">
            <v>43649</v>
          </cell>
          <cell r="O710">
            <v>41032</v>
          </cell>
          <cell r="P710">
            <v>0</v>
          </cell>
          <cell r="Q710">
            <v>1870556418</v>
          </cell>
          <cell r="R710" t="str">
            <v>Lorena Nuñez - Silvia Valderrama</v>
          </cell>
          <cell r="S710" t="str">
            <v>BANCO ESTADO DE CHILE</v>
          </cell>
          <cell r="T710" t="str">
            <v>CHEQUERA ELECTRONICA/ CUENTA VISTA</v>
          </cell>
          <cell r="U710">
            <v>0</v>
          </cell>
          <cell r="V710" t="str">
            <v>Lorena Emelinda Nuñez Soza</v>
          </cell>
          <cell r="W710" t="str">
            <v>13.274.815-2</v>
          </cell>
          <cell r="X710" t="str">
            <v>El Pilon 2284 block-10 dpto - 103</v>
          </cell>
          <cell r="Y710">
            <v>0</v>
          </cell>
          <cell r="Z710">
            <v>990950272</v>
          </cell>
          <cell r="AA710" t="str">
            <v>lorenunezs@gmail.com</v>
          </cell>
          <cell r="AB710">
            <v>0</v>
          </cell>
          <cell r="AC710" t="str">
            <v>Ver Archivo</v>
          </cell>
          <cell r="AD710" t="str">
            <v>Ver Archivo</v>
          </cell>
          <cell r="AE710" t="str">
            <v>Ver Archivo</v>
          </cell>
          <cell r="AF710" t="str">
            <v>Ver Archivo</v>
          </cell>
          <cell r="AG710" t="str">
            <v>Ver Archivo</v>
          </cell>
        </row>
        <row r="711">
          <cell r="B711" t="str">
            <v>65.463.200-6</v>
          </cell>
          <cell r="C711" t="str">
            <v>Validada</v>
          </cell>
          <cell r="D711">
            <v>42877.638333333336</v>
          </cell>
          <cell r="E711">
            <v>0</v>
          </cell>
          <cell r="F711" t="str">
            <v>JUNTA VECINAL HUANTAJAYA I</v>
          </cell>
          <cell r="G711" t="str">
            <v>LAS PIZARRAS S/N</v>
          </cell>
          <cell r="H711" t="str">
            <v>Iquique</v>
          </cell>
          <cell r="I711" t="str">
            <v>Iquique</v>
          </cell>
          <cell r="J711">
            <v>572317462</v>
          </cell>
          <cell r="K711">
            <v>976842234</v>
          </cell>
          <cell r="L711" t="str">
            <v>HUANTAJAYAI@GMAIL.COM</v>
          </cell>
          <cell r="M711">
            <v>41980</v>
          </cell>
          <cell r="N711">
            <v>43076</v>
          </cell>
          <cell r="O711">
            <v>33028</v>
          </cell>
          <cell r="P711">
            <v>0</v>
          </cell>
          <cell r="Q711">
            <v>1365688768</v>
          </cell>
          <cell r="R711" t="str">
            <v>JUNTA DE VECINOS HUANTAJAYA I</v>
          </cell>
          <cell r="S711" t="str">
            <v>BANCO ESTADO DE CHILE</v>
          </cell>
          <cell r="T711" t="str">
            <v>CUENTA DE AHORROS</v>
          </cell>
          <cell r="U711">
            <v>0</v>
          </cell>
          <cell r="V711" t="str">
            <v>NANCY DEL CARMEN BRAVO MENA</v>
          </cell>
          <cell r="W711" t="str">
            <v>7.947565-3</v>
          </cell>
          <cell r="X711" t="str">
            <v>PASAJE SALADERO 3524</v>
          </cell>
          <cell r="Y711">
            <v>57237462</v>
          </cell>
          <cell r="Z711">
            <v>976842234</v>
          </cell>
          <cell r="AA711" t="str">
            <v>nancy_regia_59@hotmail.com</v>
          </cell>
          <cell r="AB711">
            <v>0</v>
          </cell>
          <cell r="AC711" t="str">
            <v>Ver Archivo</v>
          </cell>
          <cell r="AD711" t="str">
            <v>Ver Archivo</v>
          </cell>
          <cell r="AE711" t="str">
            <v>Ver Archivo</v>
          </cell>
          <cell r="AF711">
            <v>0</v>
          </cell>
          <cell r="AG711">
            <v>0</v>
          </cell>
        </row>
        <row r="712">
          <cell r="B712" t="str">
            <v>71.106.500-8</v>
          </cell>
          <cell r="C712" t="str">
            <v>Validada</v>
          </cell>
          <cell r="D712">
            <v>42878.400983796295</v>
          </cell>
          <cell r="E712">
            <v>0</v>
          </cell>
          <cell r="F712" t="str">
            <v>Sindicato Trabajadores Independientes Pescadores del Morro</v>
          </cell>
          <cell r="G712" t="str">
            <v>Av. Arturo Prat N°200, Caleta GM. E, Riquelme</v>
          </cell>
          <cell r="H712" t="str">
            <v>Iquique</v>
          </cell>
          <cell r="I712" t="str">
            <v>Iquique</v>
          </cell>
          <cell r="J712">
            <v>572422928</v>
          </cell>
          <cell r="K712">
            <v>972740048</v>
          </cell>
          <cell r="L712" t="str">
            <v>stipescadoresdelmorro@outlook.es</v>
          </cell>
          <cell r="M712">
            <v>42443</v>
          </cell>
          <cell r="N712">
            <v>43173</v>
          </cell>
          <cell r="O712">
            <v>14592</v>
          </cell>
          <cell r="P712">
            <v>0</v>
          </cell>
          <cell r="Q712">
            <v>1365169582</v>
          </cell>
          <cell r="R712" t="str">
            <v>Sindicato de Trabajadores Independientes Pescadores del Morro</v>
          </cell>
          <cell r="S712" t="str">
            <v>BANCO ESTADO DE CHILE</v>
          </cell>
          <cell r="T712" t="str">
            <v>CUENTA DE AHORROS</v>
          </cell>
          <cell r="U712">
            <v>0</v>
          </cell>
          <cell r="V712" t="str">
            <v>Juan Antonio Demetri Araya</v>
          </cell>
          <cell r="W712" t="str">
            <v>10.510.429-4</v>
          </cell>
          <cell r="X712" t="str">
            <v>Sotomayor 1678</v>
          </cell>
          <cell r="Y712">
            <v>0</v>
          </cell>
          <cell r="Z712">
            <v>972740048</v>
          </cell>
          <cell r="AA712" t="str">
            <v>juandemetriaraya@gmail.com</v>
          </cell>
          <cell r="AB712">
            <v>0</v>
          </cell>
          <cell r="AC712" t="str">
            <v>Ver Archivo</v>
          </cell>
          <cell r="AD712" t="str">
            <v>Ver Archivo</v>
          </cell>
          <cell r="AE712" t="str">
            <v>Ver Archivo</v>
          </cell>
          <cell r="AF712" t="str">
            <v>Ver Archivo</v>
          </cell>
          <cell r="AG712" t="str">
            <v>Ver Archivo</v>
          </cell>
        </row>
        <row r="713">
          <cell r="B713" t="str">
            <v>65.096.666-K</v>
          </cell>
          <cell r="C713" t="str">
            <v>Grabado</v>
          </cell>
          <cell r="D713" t="str">
            <v>0000-00-00 00:00:00</v>
          </cell>
          <cell r="E713">
            <v>0</v>
          </cell>
          <cell r="F713" t="str">
            <v>Centro Cultural y Social Diablada Promesantes de San Lorenzo</v>
          </cell>
          <cell r="G713">
            <v>0</v>
          </cell>
          <cell r="H713" t="str">
            <v>Iquique</v>
          </cell>
          <cell r="I713" t="str">
            <v>Iquique</v>
          </cell>
          <cell r="J713">
            <v>0</v>
          </cell>
          <cell r="K713">
            <v>952059376</v>
          </cell>
          <cell r="L713" t="str">
            <v>alfredoduglas@hotmail.com</v>
          </cell>
          <cell r="M713" t="str">
            <v>0000-00-00</v>
          </cell>
          <cell r="N713" t="str">
            <v>0000-00-00</v>
          </cell>
          <cell r="O713" t="str">
            <v>0000-00-00</v>
          </cell>
          <cell r="P713">
            <v>0</v>
          </cell>
          <cell r="Q713">
            <v>0</v>
          </cell>
          <cell r="R713">
            <v>0</v>
          </cell>
          <cell r="S713">
            <v>0</v>
          </cell>
          <cell r="T713">
            <v>0</v>
          </cell>
          <cell r="U713">
            <v>0</v>
          </cell>
          <cell r="V713" t="str">
            <v>Omar Orlando Flores Figueroa</v>
          </cell>
          <cell r="W713">
            <v>0</v>
          </cell>
          <cell r="X713" t="str">
            <v>Avenida La Tirana 3310</v>
          </cell>
          <cell r="Y713">
            <v>0</v>
          </cell>
          <cell r="Z713">
            <v>0</v>
          </cell>
          <cell r="AA713" t="str">
            <v>alfredoduglas@hotmail.com</v>
          </cell>
          <cell r="AB713">
            <v>0</v>
          </cell>
          <cell r="AC713">
            <v>0</v>
          </cell>
          <cell r="AD713">
            <v>0</v>
          </cell>
          <cell r="AE713">
            <v>0</v>
          </cell>
          <cell r="AF713">
            <v>0</v>
          </cell>
          <cell r="AG713">
            <v>0</v>
          </cell>
        </row>
        <row r="714">
          <cell r="B714" t="str">
            <v>65.058.326-4</v>
          </cell>
          <cell r="C714" t="str">
            <v>Validada</v>
          </cell>
          <cell r="D714">
            <v>42884.460856481484</v>
          </cell>
          <cell r="E714">
            <v>0</v>
          </cell>
          <cell r="F714" t="str">
            <v>Centro cultural y social amigas por un sueño</v>
          </cell>
          <cell r="G714" t="str">
            <v>Grumete Bolados 98</v>
          </cell>
          <cell r="H714" t="str">
            <v>Iquique</v>
          </cell>
          <cell r="I714" t="str">
            <v>Iquique</v>
          </cell>
          <cell r="J714">
            <v>942844276</v>
          </cell>
          <cell r="K714">
            <v>942844276</v>
          </cell>
          <cell r="L714" t="str">
            <v>ccs.amigasxunsueno@gmail.com</v>
          </cell>
          <cell r="M714">
            <v>42041</v>
          </cell>
          <cell r="N714">
            <v>43137</v>
          </cell>
          <cell r="O714">
            <v>40907</v>
          </cell>
          <cell r="P714">
            <v>0</v>
          </cell>
          <cell r="Q714">
            <v>2013013241</v>
          </cell>
          <cell r="R714" t="str">
            <v>Centro cultural y social amigas por un sueño</v>
          </cell>
          <cell r="S714" t="str">
            <v>COOPEUCH</v>
          </cell>
          <cell r="T714" t="str">
            <v>CHEQUERA ELECTRONICA/ CUENTA VISTA</v>
          </cell>
          <cell r="U714">
            <v>0</v>
          </cell>
          <cell r="V714" t="str">
            <v>Noelia Lara Sanhueza</v>
          </cell>
          <cell r="W714" t="str">
            <v>13.414.623-0</v>
          </cell>
          <cell r="X714" t="str">
            <v>Av. La tirana 2394</v>
          </cell>
          <cell r="Y714">
            <v>942844276</v>
          </cell>
          <cell r="Z714">
            <v>942844276</v>
          </cell>
          <cell r="AA714" t="str">
            <v>noelia02279@gmail.com</v>
          </cell>
          <cell r="AB714">
            <v>0</v>
          </cell>
          <cell r="AC714" t="str">
            <v>Ver Archivo</v>
          </cell>
          <cell r="AD714" t="str">
            <v>Ver Archivo</v>
          </cell>
          <cell r="AE714" t="str">
            <v>Ver Archivo</v>
          </cell>
          <cell r="AF714" t="str">
            <v>Ver Archivo</v>
          </cell>
          <cell r="AG714" t="str">
            <v>Ver Archivo</v>
          </cell>
        </row>
        <row r="715">
          <cell r="B715" t="str">
            <v>65.136.920-7</v>
          </cell>
          <cell r="C715" t="str">
            <v>Grabado</v>
          </cell>
          <cell r="D715">
            <v>42884.435127314813</v>
          </cell>
          <cell r="E715">
            <v>0</v>
          </cell>
          <cell r="F715" t="str">
            <v>JUNTA DE VECINOS VILLA OLIMPICA</v>
          </cell>
          <cell r="G715" t="str">
            <v>PASAJE CORONEL ROBLES S/N</v>
          </cell>
          <cell r="H715" t="str">
            <v>Iquique</v>
          </cell>
          <cell r="I715" t="str">
            <v>Iquique</v>
          </cell>
          <cell r="J715">
            <v>572319022</v>
          </cell>
          <cell r="K715">
            <v>572319022</v>
          </cell>
          <cell r="L715" t="str">
            <v>juntavecinalvillaolimpica@gmail.com</v>
          </cell>
          <cell r="M715">
            <v>40560</v>
          </cell>
          <cell r="N715">
            <v>41291</v>
          </cell>
          <cell r="O715">
            <v>32897</v>
          </cell>
          <cell r="P715">
            <v>0</v>
          </cell>
          <cell r="Q715">
            <v>1260379026</v>
          </cell>
          <cell r="R715" t="str">
            <v>junta de vecinos villa olimpica</v>
          </cell>
          <cell r="S715" t="str">
            <v>BANCO ESTADO DE CHILE</v>
          </cell>
          <cell r="T715" t="str">
            <v>CUENTA DE AHORROS</v>
          </cell>
          <cell r="U715">
            <v>0</v>
          </cell>
          <cell r="V715" t="str">
            <v>Ermelinda Lopez Mir</v>
          </cell>
          <cell r="W715" t="str">
            <v>3.458.039-1</v>
          </cell>
          <cell r="X715" t="str">
            <v>Raul mariote 2723, villa olimpica</v>
          </cell>
          <cell r="Y715">
            <v>572277013</v>
          </cell>
          <cell r="Z715">
            <v>572277013</v>
          </cell>
          <cell r="AA715" t="str">
            <v>juntavecinalvillaolimpica@gmail.com</v>
          </cell>
          <cell r="AB715">
            <v>0</v>
          </cell>
          <cell r="AC715" t="str">
            <v>Ver Archivo</v>
          </cell>
          <cell r="AD715" t="str">
            <v>Ver Archivo</v>
          </cell>
          <cell r="AE715" t="str">
            <v>Ver Archivo</v>
          </cell>
          <cell r="AF715" t="str">
            <v>Ver Archivo</v>
          </cell>
          <cell r="AG715" t="str">
            <v>Ver Archivo</v>
          </cell>
        </row>
        <row r="716">
          <cell r="B716" t="str">
            <v>65.022.671-2</v>
          </cell>
          <cell r="C716" t="str">
            <v>Validada</v>
          </cell>
          <cell r="D716">
            <v>42884.669432870367</v>
          </cell>
          <cell r="E716">
            <v>0</v>
          </cell>
          <cell r="F716" t="str">
            <v>JUNTA DE VECINOS TAMARUGAL 2 Nº43</v>
          </cell>
          <cell r="G716" t="str">
            <v>EL CARMELO 3213-A</v>
          </cell>
          <cell r="H716" t="str">
            <v>Iquique</v>
          </cell>
          <cell r="I716" t="str">
            <v>Iquique</v>
          </cell>
          <cell r="J716">
            <v>0</v>
          </cell>
          <cell r="K716">
            <v>56990180072</v>
          </cell>
          <cell r="L716" t="str">
            <v>jv.tamarugal@gmail.com</v>
          </cell>
          <cell r="M716">
            <v>41893</v>
          </cell>
          <cell r="N716">
            <v>42989</v>
          </cell>
          <cell r="O716">
            <v>33212</v>
          </cell>
          <cell r="P716">
            <v>0</v>
          </cell>
          <cell r="Q716">
            <v>0</v>
          </cell>
          <cell r="R716" t="str">
            <v>JUNTA DE VECINOS TAMARUGAL 2 Nº43</v>
          </cell>
          <cell r="S716" t="str">
            <v>BANCO ESTADO DE CHILE</v>
          </cell>
          <cell r="T716" t="str">
            <v>CUENTA DE AHORROS</v>
          </cell>
          <cell r="U716">
            <v>0</v>
          </cell>
          <cell r="V716" t="str">
            <v>HILDA DEL CARMEN BURGOS SILVA</v>
          </cell>
          <cell r="W716" t="str">
            <v>6.435.195-8</v>
          </cell>
          <cell r="X716" t="str">
            <v>EL CARMELO 3213-A</v>
          </cell>
          <cell r="Y716">
            <v>0</v>
          </cell>
          <cell r="Z716">
            <v>56990180072</v>
          </cell>
          <cell r="AA716" t="str">
            <v>j.v.tamarugal@gmail.com</v>
          </cell>
          <cell r="AB716">
            <v>0</v>
          </cell>
          <cell r="AC716" t="str">
            <v>Ver Archivo</v>
          </cell>
          <cell r="AD716" t="str">
            <v>Ver Archivo</v>
          </cell>
          <cell r="AE716" t="str">
            <v>Ver Archivo</v>
          </cell>
          <cell r="AF716" t="str">
            <v>Ver Archivo</v>
          </cell>
          <cell r="AG716" t="str">
            <v>Ver Archivo</v>
          </cell>
        </row>
        <row r="717">
          <cell r="B717" t="str">
            <v>65.101.307-0</v>
          </cell>
          <cell r="C717" t="str">
            <v>Validada</v>
          </cell>
          <cell r="D717">
            <v>42885.461412037039</v>
          </cell>
          <cell r="E717">
            <v>0</v>
          </cell>
          <cell r="F717" t="str">
            <v>CENTRO CULTURAL SOCIAL Y DEPORTIVO ESTELBINA VILLALON</v>
          </cell>
          <cell r="G717" t="str">
            <v>hernan fuenzalida 2083</v>
          </cell>
          <cell r="H717" t="str">
            <v>Iquique</v>
          </cell>
          <cell r="I717" t="str">
            <v>Iquique</v>
          </cell>
          <cell r="J717">
            <v>0</v>
          </cell>
          <cell r="K717">
            <v>967093749</v>
          </cell>
          <cell r="L717" t="str">
            <v>ccsd.estelbinavillalon@gmail.com</v>
          </cell>
          <cell r="M717">
            <v>42142</v>
          </cell>
          <cell r="N717">
            <v>43238</v>
          </cell>
          <cell r="O717">
            <v>41981</v>
          </cell>
          <cell r="P717">
            <v>0</v>
          </cell>
          <cell r="Q717">
            <v>1371219958</v>
          </cell>
          <cell r="R717" t="str">
            <v>CENTRO CULTURAL SOCIAL Y DEPORTIVO ESTELBINA VILLALON</v>
          </cell>
          <cell r="S717" t="str">
            <v>BANCO ESTADO DE CHILE</v>
          </cell>
          <cell r="T717" t="str">
            <v>CHEQUERA ELECTRONICA/ CUENTA VISTA</v>
          </cell>
          <cell r="U717">
            <v>0</v>
          </cell>
          <cell r="V717" t="str">
            <v>MARIA ELIZABETH RAMOS VARGAS</v>
          </cell>
          <cell r="W717" t="str">
            <v>11.219.841-5</v>
          </cell>
          <cell r="X717" t="str">
            <v>HERNAN FUENZALIDA 2000</v>
          </cell>
          <cell r="Y717">
            <v>0</v>
          </cell>
          <cell r="Z717">
            <v>967093749</v>
          </cell>
          <cell r="AA717" t="str">
            <v>paula.osorio2501@gmail.com</v>
          </cell>
          <cell r="AB717">
            <v>0</v>
          </cell>
          <cell r="AC717" t="str">
            <v>Ver Archivo</v>
          </cell>
          <cell r="AD717" t="str">
            <v>Ver Archivo</v>
          </cell>
          <cell r="AE717" t="str">
            <v>Ver Archivo</v>
          </cell>
          <cell r="AF717" t="str">
            <v>Ver Archivo</v>
          </cell>
          <cell r="AG717" t="str">
            <v>Ver Archivo</v>
          </cell>
        </row>
        <row r="718">
          <cell r="B718" t="str">
            <v>74.816.600-9</v>
          </cell>
          <cell r="C718" t="str">
            <v>Validada</v>
          </cell>
          <cell r="D718">
            <v>42885.447094907409</v>
          </cell>
          <cell r="E718">
            <v>0</v>
          </cell>
          <cell r="F718" t="str">
            <v>CENTRO SOCIAL DEL ADULTO MAYOR GERMAN RIVEROS</v>
          </cell>
          <cell r="G718" t="str">
            <v>BELLAVISTA S/N, MATILLA</v>
          </cell>
          <cell r="H718" t="str">
            <v>Tamarugal</v>
          </cell>
          <cell r="I718" t="str">
            <v>Pica</v>
          </cell>
          <cell r="J718">
            <v>0</v>
          </cell>
          <cell r="K718">
            <v>56988600242</v>
          </cell>
          <cell r="L718" t="str">
            <v>camgrmatilla@gmail.com</v>
          </cell>
          <cell r="M718">
            <v>42216</v>
          </cell>
          <cell r="N718">
            <v>43312</v>
          </cell>
          <cell r="O718">
            <v>36159</v>
          </cell>
          <cell r="P718">
            <v>0</v>
          </cell>
          <cell r="Q718">
            <v>1260290386</v>
          </cell>
          <cell r="R718" t="str">
            <v>CENTRO SOCIAL DEL ADULTO MAYOR GERMAN RIVEROS</v>
          </cell>
          <cell r="S718" t="str">
            <v>BANCO ESTADO DE CHILE</v>
          </cell>
          <cell r="T718" t="str">
            <v>CUENTA DE AHORROS</v>
          </cell>
          <cell r="U718">
            <v>0</v>
          </cell>
          <cell r="V718" t="str">
            <v>DANIEL ANTONIO SALAZAR PALAPE</v>
          </cell>
          <cell r="W718" t="str">
            <v>4.617.536-0</v>
          </cell>
          <cell r="X718" t="str">
            <v>RANCAGUA S/N</v>
          </cell>
          <cell r="Y718">
            <v>0</v>
          </cell>
          <cell r="Z718">
            <v>56988600242</v>
          </cell>
          <cell r="AA718" t="str">
            <v>danielsalazar1940@gmail.com</v>
          </cell>
          <cell r="AB718">
            <v>0</v>
          </cell>
          <cell r="AC718" t="str">
            <v>Ver Archivo</v>
          </cell>
          <cell r="AD718" t="str">
            <v>Ver Archivo</v>
          </cell>
          <cell r="AE718" t="str">
            <v>Ver Archivo</v>
          </cell>
          <cell r="AF718" t="str">
            <v>Ver Archivo</v>
          </cell>
          <cell r="AG718" t="str">
            <v>Ver Archivo</v>
          </cell>
        </row>
        <row r="719">
          <cell r="B719" t="str">
            <v>65.035.425-7</v>
          </cell>
          <cell r="C719" t="str">
            <v>Validada</v>
          </cell>
          <cell r="D719">
            <v>42885.51390046296</v>
          </cell>
          <cell r="E719">
            <v>0</v>
          </cell>
          <cell r="F719" t="str">
            <v>JUNTA DE VECINOS DOLORES Nº34</v>
          </cell>
          <cell r="G719" t="str">
            <v>PAMPA GERMANIA 3049</v>
          </cell>
          <cell r="H719" t="str">
            <v>Iquique</v>
          </cell>
          <cell r="I719" t="str">
            <v>Iquique</v>
          </cell>
          <cell r="J719">
            <v>0</v>
          </cell>
          <cell r="K719">
            <v>56999009844</v>
          </cell>
          <cell r="L719" t="str">
            <v>jv.dolores34@gmail.com</v>
          </cell>
          <cell r="M719">
            <v>41896</v>
          </cell>
          <cell r="N719">
            <v>42992</v>
          </cell>
          <cell r="O719">
            <v>34215</v>
          </cell>
          <cell r="P719">
            <v>0</v>
          </cell>
          <cell r="Q719">
            <v>0</v>
          </cell>
          <cell r="R719" t="str">
            <v>JUNTA DE VECINOS DOLORES Nº34</v>
          </cell>
          <cell r="S719" t="str">
            <v>BANCO ESTADO DE CHILE</v>
          </cell>
          <cell r="T719" t="str">
            <v>CHEQUERA ELECTRONICA/ CUENTA VISTA</v>
          </cell>
          <cell r="U719">
            <v>0</v>
          </cell>
          <cell r="V719" t="str">
            <v>RODA GLADYS TERRAZAS SOZA</v>
          </cell>
          <cell r="W719" t="str">
            <v>5.170.542-4</v>
          </cell>
          <cell r="X719" t="str">
            <v>PAMPA GERMANIA 3139</v>
          </cell>
          <cell r="Y719">
            <v>0</v>
          </cell>
          <cell r="Z719">
            <v>56999009844</v>
          </cell>
          <cell r="AA719" t="str">
            <v>tesorho@hotmail.com</v>
          </cell>
          <cell r="AB719">
            <v>0</v>
          </cell>
          <cell r="AC719" t="str">
            <v>Ver Archivo</v>
          </cell>
          <cell r="AD719" t="str">
            <v>Ver Archivo</v>
          </cell>
          <cell r="AE719" t="str">
            <v>Ver Archivo</v>
          </cell>
          <cell r="AF719" t="str">
            <v>Ver Archivo</v>
          </cell>
          <cell r="AG719" t="str">
            <v>Ver Archivo</v>
          </cell>
        </row>
      </sheetData>
      <sheetData sheetId="16"/>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youtu.be/qUQu0yYGaXY?t=56s" TargetMode="External"/><Relationship Id="rId7" Type="http://schemas.openxmlformats.org/officeDocument/2006/relationships/drawing" Target="../drawings/drawing1.xml"/><Relationship Id="rId2" Type="http://schemas.openxmlformats.org/officeDocument/2006/relationships/hyperlink" Target="https://youtu.be/qUQu0yYGaXY?t=56s" TargetMode="External"/><Relationship Id="rId1" Type="http://schemas.openxmlformats.org/officeDocument/2006/relationships/hyperlink" Target="https://youtu.be/qUQu0yYGaXY?t=56s" TargetMode="External"/><Relationship Id="rId6" Type="http://schemas.openxmlformats.org/officeDocument/2006/relationships/printerSettings" Target="../printerSettings/printerSettings1.bin"/><Relationship Id="rId5" Type="http://schemas.openxmlformats.org/officeDocument/2006/relationships/hyperlink" Target="https://youtu.be/qUQu0yYGaXY?t=56s" TargetMode="External"/><Relationship Id="rId4" Type="http://schemas.openxmlformats.org/officeDocument/2006/relationships/hyperlink" Target="https://youtu.be/qUQu0yYGaXY?t=56s"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H266"/>
  <sheetViews>
    <sheetView tabSelected="1" view="pageBreakPreview" topLeftCell="B237" zoomScale="90" zoomScaleNormal="90" zoomScaleSheetLayoutView="90" zoomScalePageLayoutView="50" workbookViewId="0">
      <selection activeCell="B222" sqref="B222:K236"/>
    </sheetView>
  </sheetViews>
  <sheetFormatPr baseColWidth="10" defaultRowHeight="15" x14ac:dyDescent="0.25"/>
  <cols>
    <col min="1" max="1" width="1.7109375" style="1" customWidth="1"/>
    <col min="2" max="2" width="18.28515625" style="1" customWidth="1"/>
    <col min="3" max="3" width="18.42578125" style="2" customWidth="1"/>
    <col min="4" max="4" width="30.28515625" style="1" customWidth="1"/>
    <col min="5" max="5" width="22.140625" style="1" customWidth="1"/>
    <col min="6" max="6" width="20.140625" style="1" customWidth="1"/>
    <col min="7" max="7" width="17.85546875" style="1" customWidth="1"/>
    <col min="8" max="8" width="25.42578125" style="1" customWidth="1"/>
    <col min="9" max="9" width="20.85546875" style="1" customWidth="1"/>
    <col min="10" max="10" width="14.85546875" style="1" customWidth="1"/>
    <col min="11" max="11" width="18.28515625" style="1" bestFit="1" customWidth="1"/>
    <col min="12" max="12" width="7.7109375" style="1" customWidth="1"/>
    <col min="13" max="13" width="18" style="1" customWidth="1"/>
    <col min="14" max="14" width="14.140625" style="1" customWidth="1"/>
    <col min="15" max="122" width="8" style="1" customWidth="1"/>
    <col min="123" max="124" width="9" style="1" customWidth="1"/>
    <col min="125" max="125" width="11.140625" style="1" customWidth="1"/>
    <col min="126" max="126" width="13.140625" style="1" customWidth="1"/>
    <col min="127" max="163" width="4" style="1" customWidth="1"/>
    <col min="164" max="164" width="13.140625" style="1" bestFit="1" customWidth="1"/>
    <col min="165" max="16384" width="11.42578125" style="1"/>
  </cols>
  <sheetData>
    <row r="1" spans="2:14" ht="24" customHeight="1" x14ac:dyDescent="0.25"/>
    <row r="2" spans="2:14" ht="24" customHeight="1" x14ac:dyDescent="0.25"/>
    <row r="3" spans="2:14" ht="24" customHeight="1" x14ac:dyDescent="0.25"/>
    <row r="4" spans="2:14" ht="9" customHeight="1" x14ac:dyDescent="0.25"/>
    <row r="5" spans="2:14" ht="10.5" customHeight="1" thickBot="1" x14ac:dyDescent="0.3"/>
    <row r="6" spans="2:14" ht="34.5" customHeight="1" thickBot="1" x14ac:dyDescent="0.3">
      <c r="B6" s="282" t="s">
        <v>131</v>
      </c>
      <c r="C6" s="283"/>
      <c r="D6" s="283"/>
      <c r="E6" s="283"/>
      <c r="F6" s="283"/>
      <c r="G6" s="283"/>
      <c r="H6" s="283"/>
      <c r="I6" s="283"/>
      <c r="J6" s="283"/>
      <c r="K6" s="284"/>
    </row>
    <row r="7" spans="2:14" ht="11.25" customHeight="1" thickBot="1" x14ac:dyDescent="0.3">
      <c r="B7" s="5"/>
      <c r="C7" s="6"/>
      <c r="D7" s="5"/>
      <c r="E7" s="5"/>
      <c r="F7" s="5"/>
      <c r="G7" s="5"/>
      <c r="H7" s="5"/>
      <c r="I7" s="5"/>
      <c r="J7" s="5"/>
      <c r="K7" s="5"/>
    </row>
    <row r="8" spans="2:14" ht="63.75" customHeight="1" thickBot="1" x14ac:dyDescent="0.3">
      <c r="B8" s="285" t="s">
        <v>123</v>
      </c>
      <c r="C8" s="286"/>
      <c r="D8" s="18" t="s">
        <v>191</v>
      </c>
      <c r="E8" s="83" t="s">
        <v>1</v>
      </c>
      <c r="F8" s="287"/>
      <c r="G8" s="288"/>
      <c r="H8" s="84" t="s">
        <v>205</v>
      </c>
      <c r="I8" s="289">
        <f>MSGORE</f>
        <v>0</v>
      </c>
      <c r="J8" s="290"/>
      <c r="K8" s="291"/>
      <c r="L8"/>
      <c r="M8"/>
      <c r="N8"/>
    </row>
    <row r="9" spans="2:14" s="3" customFormat="1" ht="11.25" customHeight="1" thickBot="1" x14ac:dyDescent="0.3">
      <c r="B9" s="7"/>
      <c r="C9" s="7"/>
      <c r="D9" s="7"/>
      <c r="E9" s="8"/>
      <c r="F9" s="9"/>
      <c r="G9" s="9"/>
      <c r="H9" s="8"/>
      <c r="I9" s="10"/>
      <c r="J9" s="10"/>
      <c r="K9" s="10"/>
      <c r="L9" s="4"/>
      <c r="M9" s="4"/>
      <c r="N9" s="4"/>
    </row>
    <row r="10" spans="2:14" ht="60" customHeight="1" thickBot="1" x14ac:dyDescent="0.3">
      <c r="B10" s="175" t="s">
        <v>22</v>
      </c>
      <c r="C10" s="176"/>
      <c r="D10" s="176"/>
      <c r="E10" s="178"/>
      <c r="F10" s="332" t="s">
        <v>6</v>
      </c>
      <c r="G10" s="333"/>
      <c r="H10" s="333"/>
      <c r="I10" s="333"/>
      <c r="J10" s="333"/>
      <c r="K10" s="334"/>
      <c r="L10"/>
      <c r="M10"/>
      <c r="N10"/>
    </row>
    <row r="11" spans="2:14" s="116" customFormat="1" ht="60" customHeight="1" x14ac:dyDescent="0.35">
      <c r="B11" s="384" t="s">
        <v>7</v>
      </c>
      <c r="C11" s="385"/>
      <c r="D11" s="209"/>
      <c r="E11" s="210"/>
      <c r="F11" s="384" t="s">
        <v>24</v>
      </c>
      <c r="G11" s="385"/>
      <c r="H11" s="194" t="s">
        <v>191</v>
      </c>
      <c r="I11" s="195"/>
      <c r="J11" s="195"/>
      <c r="K11" s="196"/>
      <c r="L11" s="115"/>
      <c r="M11" s="115"/>
      <c r="N11" s="115"/>
    </row>
    <row r="12" spans="2:14" s="116" customFormat="1" ht="60" customHeight="1" x14ac:dyDescent="0.35">
      <c r="B12" s="226" t="s">
        <v>4</v>
      </c>
      <c r="C12" s="227"/>
      <c r="D12" s="216"/>
      <c r="E12" s="217"/>
      <c r="F12" s="386" t="s">
        <v>25</v>
      </c>
      <c r="G12" s="387"/>
      <c r="H12" s="197"/>
      <c r="I12" s="198"/>
      <c r="J12" s="198"/>
      <c r="K12" s="199"/>
      <c r="L12" s="115"/>
      <c r="M12" s="115"/>
      <c r="N12" s="115"/>
    </row>
    <row r="13" spans="2:14" s="116" customFormat="1" ht="60" customHeight="1" x14ac:dyDescent="0.35">
      <c r="B13" s="228"/>
      <c r="C13" s="229"/>
      <c r="D13" s="218"/>
      <c r="E13" s="219"/>
      <c r="F13" s="172" t="s">
        <v>26</v>
      </c>
      <c r="G13" s="187"/>
      <c r="H13" s="200"/>
      <c r="I13" s="201"/>
      <c r="J13" s="201"/>
      <c r="K13" s="202"/>
      <c r="L13" s="115"/>
      <c r="M13" s="115"/>
      <c r="N13" s="115"/>
    </row>
    <row r="14" spans="2:14" s="116" customFormat="1" ht="60" customHeight="1" x14ac:dyDescent="0.35">
      <c r="B14" s="172" t="s">
        <v>3</v>
      </c>
      <c r="C14" s="187"/>
      <c r="D14" s="197"/>
      <c r="E14" s="199"/>
      <c r="F14" s="172" t="s">
        <v>27</v>
      </c>
      <c r="G14" s="187"/>
      <c r="H14" s="197"/>
      <c r="I14" s="198"/>
      <c r="J14" s="198"/>
      <c r="K14" s="199"/>
      <c r="L14" s="115"/>
      <c r="M14" s="115"/>
      <c r="N14" s="115"/>
    </row>
    <row r="15" spans="2:14" s="116" customFormat="1" ht="60" customHeight="1" x14ac:dyDescent="0.35">
      <c r="B15" s="172" t="s">
        <v>8</v>
      </c>
      <c r="C15" s="187"/>
      <c r="D15" s="211" t="s">
        <v>191</v>
      </c>
      <c r="E15" s="212"/>
      <c r="F15" s="172" t="s">
        <v>142</v>
      </c>
      <c r="G15" s="187"/>
      <c r="H15" s="197"/>
      <c r="I15" s="198"/>
      <c r="J15" s="198"/>
      <c r="K15" s="199"/>
      <c r="L15" s="115"/>
      <c r="M15" s="115"/>
      <c r="N15" s="115"/>
    </row>
    <row r="16" spans="2:14" s="116" customFormat="1" ht="60" customHeight="1" x14ac:dyDescent="0.35">
      <c r="B16" s="172" t="s">
        <v>9</v>
      </c>
      <c r="C16" s="187"/>
      <c r="D16" s="213"/>
      <c r="E16" s="214"/>
      <c r="F16" s="172" t="s">
        <v>143</v>
      </c>
      <c r="G16" s="187"/>
      <c r="H16" s="197"/>
      <c r="I16" s="198"/>
      <c r="J16" s="198"/>
      <c r="K16" s="203"/>
      <c r="L16" s="115"/>
      <c r="M16" s="115"/>
      <c r="N16" s="115"/>
    </row>
    <row r="17" spans="2:14" s="118" customFormat="1" ht="70.5" customHeight="1" x14ac:dyDescent="0.35">
      <c r="B17" s="293" t="s">
        <v>23</v>
      </c>
      <c r="C17" s="293"/>
      <c r="D17" s="215"/>
      <c r="E17" s="215"/>
      <c r="F17" s="425" t="s">
        <v>144</v>
      </c>
      <c r="G17" s="425"/>
      <c r="H17" s="426"/>
      <c r="I17" s="426"/>
      <c r="J17" s="426"/>
      <c r="K17" s="426"/>
      <c r="L17" s="117"/>
      <c r="M17" s="117"/>
      <c r="N17" s="117"/>
    </row>
    <row r="18" spans="2:14" s="118" customFormat="1" ht="60" customHeight="1" thickBot="1" x14ac:dyDescent="0.4">
      <c r="B18" s="421" t="s">
        <v>192</v>
      </c>
      <c r="C18" s="422"/>
      <c r="D18" s="423"/>
      <c r="E18" s="424"/>
      <c r="F18" s="425"/>
      <c r="G18" s="425"/>
      <c r="H18" s="426"/>
      <c r="I18" s="426"/>
      <c r="J18" s="426"/>
      <c r="K18" s="426"/>
      <c r="L18" s="117"/>
      <c r="M18" s="117"/>
      <c r="N18" s="117"/>
    </row>
    <row r="19" spans="2:14" ht="60" customHeight="1" thickBot="1" x14ac:dyDescent="0.3">
      <c r="B19" s="222" t="s">
        <v>2</v>
      </c>
      <c r="C19" s="223"/>
      <c r="D19" s="224"/>
      <c r="E19" s="225"/>
      <c r="F19" s="222" t="s">
        <v>16</v>
      </c>
      <c r="G19" s="223"/>
      <c r="H19" s="223"/>
      <c r="I19" s="223"/>
      <c r="J19" s="223"/>
      <c r="K19" s="296"/>
      <c r="L19"/>
      <c r="M19"/>
      <c r="N19"/>
    </row>
    <row r="20" spans="2:14" ht="60" customHeight="1" x14ac:dyDescent="0.25">
      <c r="B20" s="294" t="s">
        <v>124</v>
      </c>
      <c r="C20" s="295"/>
      <c r="D20" s="204"/>
      <c r="E20" s="204"/>
      <c r="F20" s="220" t="s">
        <v>13</v>
      </c>
      <c r="G20" s="156"/>
      <c r="H20" s="206" t="s">
        <v>191</v>
      </c>
      <c r="I20" s="207"/>
      <c r="J20" s="207"/>
      <c r="K20" s="208"/>
      <c r="L20"/>
      <c r="M20"/>
      <c r="N20"/>
    </row>
    <row r="21" spans="2:14" ht="60" customHeight="1" x14ac:dyDescent="0.25">
      <c r="B21" s="172" t="s">
        <v>10</v>
      </c>
      <c r="C21" s="173"/>
      <c r="D21" s="205"/>
      <c r="E21" s="205"/>
      <c r="F21" s="221" t="s">
        <v>14</v>
      </c>
      <c r="G21" s="187"/>
      <c r="H21" s="182" t="s">
        <v>191</v>
      </c>
      <c r="I21" s="183"/>
      <c r="J21" s="183"/>
      <c r="K21" s="184"/>
      <c r="L21"/>
      <c r="M21"/>
      <c r="N21"/>
    </row>
    <row r="22" spans="2:14" ht="60" customHeight="1" x14ac:dyDescent="0.25">
      <c r="B22" s="172" t="s">
        <v>11</v>
      </c>
      <c r="C22" s="173"/>
      <c r="D22" s="205"/>
      <c r="E22" s="205"/>
      <c r="F22" s="221" t="s">
        <v>15</v>
      </c>
      <c r="G22" s="187"/>
      <c r="H22" s="182" t="s">
        <v>191</v>
      </c>
      <c r="I22" s="183"/>
      <c r="J22" s="183"/>
      <c r="K22" s="184"/>
      <c r="L22"/>
      <c r="M22"/>
      <c r="N22"/>
    </row>
    <row r="23" spans="2:14" ht="60" customHeight="1" x14ac:dyDescent="0.25">
      <c r="B23" s="172" t="s">
        <v>142</v>
      </c>
      <c r="C23" s="173"/>
      <c r="D23" s="261"/>
      <c r="E23" s="261"/>
      <c r="F23" s="221" t="s">
        <v>25</v>
      </c>
      <c r="G23" s="187"/>
      <c r="H23" s="263"/>
      <c r="I23" s="264"/>
      <c r="J23" s="264"/>
      <c r="K23" s="265"/>
      <c r="L23"/>
      <c r="M23"/>
      <c r="N23"/>
    </row>
    <row r="24" spans="2:14" ht="60" customHeight="1" x14ac:dyDescent="0.25">
      <c r="B24" s="172" t="s">
        <v>143</v>
      </c>
      <c r="C24" s="173"/>
      <c r="D24" s="261"/>
      <c r="E24" s="261"/>
      <c r="F24" s="221" t="s">
        <v>26</v>
      </c>
      <c r="G24" s="187"/>
      <c r="H24" s="266"/>
      <c r="I24" s="267"/>
      <c r="J24" s="267"/>
      <c r="K24" s="268"/>
      <c r="L24"/>
      <c r="M24"/>
      <c r="N24"/>
    </row>
    <row r="25" spans="2:14" ht="60" customHeight="1" x14ac:dyDescent="0.25">
      <c r="B25" s="172" t="s">
        <v>12</v>
      </c>
      <c r="C25" s="173"/>
      <c r="D25" s="262"/>
      <c r="E25" s="262"/>
      <c r="F25" s="221" t="s">
        <v>27</v>
      </c>
      <c r="G25" s="187"/>
      <c r="H25" s="163"/>
      <c r="I25" s="164"/>
      <c r="J25" s="164"/>
      <c r="K25" s="165"/>
      <c r="L25"/>
      <c r="M25"/>
      <c r="N25"/>
    </row>
    <row r="26" spans="2:14" ht="60" customHeight="1" x14ac:dyDescent="0.25">
      <c r="B26" s="172" t="s">
        <v>146</v>
      </c>
      <c r="C26" s="173"/>
      <c r="D26" s="174"/>
      <c r="E26" s="174"/>
      <c r="F26" s="221" t="s">
        <v>142</v>
      </c>
      <c r="G26" s="187"/>
      <c r="H26" s="163"/>
      <c r="I26" s="164"/>
      <c r="J26" s="164"/>
      <c r="K26" s="165"/>
      <c r="L26"/>
      <c r="M26"/>
      <c r="N26"/>
    </row>
    <row r="27" spans="2:14" ht="60" customHeight="1" x14ac:dyDescent="0.25">
      <c r="B27" s="172" t="s">
        <v>147</v>
      </c>
      <c r="C27" s="173"/>
      <c r="D27" s="174"/>
      <c r="E27" s="174"/>
      <c r="F27" s="221" t="s">
        <v>143</v>
      </c>
      <c r="G27" s="187"/>
      <c r="H27" s="163"/>
      <c r="I27" s="164"/>
      <c r="J27" s="164"/>
      <c r="K27" s="165"/>
      <c r="L27"/>
      <c r="M27"/>
      <c r="N27"/>
    </row>
    <row r="28" spans="2:14" ht="60" customHeight="1" thickBot="1" x14ac:dyDescent="0.3">
      <c r="B28" s="188" t="s">
        <v>148</v>
      </c>
      <c r="C28" s="292"/>
      <c r="D28" s="174"/>
      <c r="E28" s="174"/>
      <c r="F28" s="185" t="s">
        <v>28</v>
      </c>
      <c r="G28" s="186"/>
      <c r="H28" s="269"/>
      <c r="I28" s="270"/>
      <c r="J28" s="270"/>
      <c r="K28" s="271"/>
      <c r="L28"/>
      <c r="M28"/>
      <c r="N28"/>
    </row>
    <row r="29" spans="2:14" ht="60" customHeight="1" thickBot="1" x14ac:dyDescent="0.3">
      <c r="B29" s="175" t="s">
        <v>193</v>
      </c>
      <c r="C29" s="176"/>
      <c r="D29" s="177"/>
      <c r="E29" s="177"/>
      <c r="F29" s="176"/>
      <c r="G29" s="176"/>
      <c r="H29" s="176"/>
      <c r="I29" s="176"/>
      <c r="J29" s="176"/>
      <c r="K29" s="178"/>
      <c r="L29"/>
      <c r="M29"/>
      <c r="N29"/>
    </row>
    <row r="30" spans="2:14" ht="60" customHeight="1" x14ac:dyDescent="0.25">
      <c r="B30" s="155" t="s">
        <v>17</v>
      </c>
      <c r="C30" s="156"/>
      <c r="D30" s="272"/>
      <c r="E30" s="273"/>
      <c r="F30" s="273"/>
      <c r="G30" s="273"/>
      <c r="H30" s="273"/>
      <c r="I30" s="273"/>
      <c r="J30" s="273"/>
      <c r="K30" s="274"/>
      <c r="L30"/>
      <c r="M30"/>
      <c r="N30"/>
    </row>
    <row r="31" spans="2:14" ht="60" customHeight="1" x14ac:dyDescent="0.25">
      <c r="B31" s="172" t="s">
        <v>18</v>
      </c>
      <c r="C31" s="187"/>
      <c r="D31" s="182" t="s">
        <v>191</v>
      </c>
      <c r="E31" s="183"/>
      <c r="F31" s="183"/>
      <c r="G31" s="183"/>
      <c r="H31" s="183"/>
      <c r="I31" s="183"/>
      <c r="J31" s="183"/>
      <c r="K31" s="184"/>
      <c r="L31"/>
      <c r="M31"/>
      <c r="N31"/>
    </row>
    <row r="32" spans="2:14" ht="60" customHeight="1" x14ac:dyDescent="0.25">
      <c r="B32" s="172" t="s">
        <v>30</v>
      </c>
      <c r="C32" s="187"/>
      <c r="D32" s="182"/>
      <c r="E32" s="183"/>
      <c r="F32" s="183"/>
      <c r="G32" s="183"/>
      <c r="H32" s="183"/>
      <c r="I32" s="183"/>
      <c r="J32" s="183"/>
      <c r="K32" s="184"/>
      <c r="L32"/>
      <c r="M32"/>
      <c r="N32"/>
    </row>
    <row r="33" spans="2:18" ht="60" customHeight="1" x14ac:dyDescent="0.25">
      <c r="B33" s="172" t="s">
        <v>31</v>
      </c>
      <c r="C33" s="187"/>
      <c r="D33" s="160"/>
      <c r="E33" s="161"/>
      <c r="F33" s="161"/>
      <c r="G33" s="161"/>
      <c r="H33" s="161"/>
      <c r="I33" s="161"/>
      <c r="J33" s="161"/>
      <c r="K33" s="162"/>
      <c r="L33"/>
      <c r="M33"/>
      <c r="N33"/>
      <c r="R33"/>
    </row>
    <row r="34" spans="2:18" ht="60" customHeight="1" x14ac:dyDescent="0.25">
      <c r="B34" s="172" t="s">
        <v>32</v>
      </c>
      <c r="C34" s="187"/>
      <c r="D34" s="163"/>
      <c r="E34" s="164"/>
      <c r="F34" s="164"/>
      <c r="G34" s="164"/>
      <c r="H34" s="164"/>
      <c r="I34" s="164"/>
      <c r="J34" s="164"/>
      <c r="K34" s="165"/>
      <c r="L34"/>
      <c r="M34"/>
      <c r="N34"/>
      <c r="R34"/>
    </row>
    <row r="35" spans="2:18" ht="43.5" customHeight="1" x14ac:dyDescent="0.25">
      <c r="B35" s="172" t="s">
        <v>142</v>
      </c>
      <c r="C35" s="187"/>
      <c r="D35" s="163"/>
      <c r="E35" s="164"/>
      <c r="F35" s="164"/>
      <c r="G35" s="164"/>
      <c r="H35" s="164"/>
      <c r="I35" s="164"/>
      <c r="J35" s="164"/>
      <c r="K35" s="165"/>
      <c r="L35"/>
      <c r="M35"/>
      <c r="N35"/>
    </row>
    <row r="36" spans="2:18" ht="36" customHeight="1" x14ac:dyDescent="0.25">
      <c r="B36" s="172" t="s">
        <v>143</v>
      </c>
      <c r="C36" s="187"/>
      <c r="D36" s="163"/>
      <c r="E36" s="164"/>
      <c r="F36" s="164"/>
      <c r="G36" s="164"/>
      <c r="H36" s="164"/>
      <c r="I36" s="164"/>
      <c r="J36" s="164"/>
      <c r="K36" s="165"/>
      <c r="L36"/>
      <c r="M36"/>
      <c r="N36"/>
    </row>
    <row r="37" spans="2:18" ht="28.5" customHeight="1" x14ac:dyDescent="0.25">
      <c r="B37" s="188" t="s">
        <v>33</v>
      </c>
      <c r="C37" s="186"/>
      <c r="D37" s="166"/>
      <c r="E37" s="167"/>
      <c r="F37" s="167"/>
      <c r="G37" s="167"/>
      <c r="H37" s="167"/>
      <c r="I37" s="167"/>
      <c r="J37" s="167"/>
      <c r="K37" s="168"/>
      <c r="L37"/>
      <c r="M37"/>
      <c r="N37"/>
    </row>
    <row r="38" spans="2:18" ht="90.75" customHeight="1" x14ac:dyDescent="0.35">
      <c r="B38" s="427" t="s">
        <v>194</v>
      </c>
      <c r="C38" s="427"/>
      <c r="D38" s="428"/>
      <c r="E38" s="428"/>
      <c r="F38" s="428"/>
      <c r="G38" s="428"/>
      <c r="H38" s="428"/>
      <c r="I38" s="428"/>
      <c r="J38" s="428"/>
      <c r="K38" s="428"/>
      <c r="L38"/>
      <c r="M38"/>
      <c r="N38"/>
    </row>
    <row r="39" spans="2:18" ht="18" customHeight="1" thickBot="1" x14ac:dyDescent="0.3">
      <c r="L39"/>
      <c r="M39"/>
      <c r="N39"/>
    </row>
    <row r="40" spans="2:18" ht="40.5" customHeight="1" thickBot="1" x14ac:dyDescent="0.3">
      <c r="B40" s="191" t="s">
        <v>41</v>
      </c>
      <c r="C40" s="192"/>
      <c r="D40" s="192"/>
      <c r="E40" s="192"/>
      <c r="F40" s="192"/>
      <c r="G40" s="192"/>
      <c r="H40" s="192"/>
      <c r="I40" s="192"/>
      <c r="J40" s="192"/>
      <c r="K40" s="193"/>
      <c r="L40"/>
      <c r="M40"/>
      <c r="N40"/>
    </row>
    <row r="41" spans="2:18" ht="40.5" customHeight="1" thickBot="1" x14ac:dyDescent="0.3">
      <c r="B41" s="158" t="s">
        <v>42</v>
      </c>
      <c r="C41" s="159"/>
      <c r="D41" s="159"/>
      <c r="E41" s="159"/>
      <c r="F41" s="158" t="s">
        <v>38</v>
      </c>
      <c r="G41" s="159"/>
      <c r="H41" s="158" t="s">
        <v>29</v>
      </c>
      <c r="I41" s="159"/>
      <c r="J41" s="159"/>
      <c r="K41" s="302"/>
      <c r="L41"/>
      <c r="M41"/>
      <c r="N41"/>
    </row>
    <row r="42" spans="2:18" ht="60" customHeight="1" x14ac:dyDescent="0.25">
      <c r="B42" s="189" t="s">
        <v>162</v>
      </c>
      <c r="C42" s="190"/>
      <c r="D42" s="169"/>
      <c r="E42" s="170"/>
      <c r="F42" s="89" t="s">
        <v>159</v>
      </c>
      <c r="G42" s="63"/>
      <c r="H42" s="171" t="s">
        <v>21</v>
      </c>
      <c r="I42" s="171"/>
      <c r="J42" s="300"/>
      <c r="K42" s="301"/>
      <c r="L42"/>
      <c r="M42"/>
      <c r="N42"/>
    </row>
    <row r="43" spans="2:18" ht="60" customHeight="1" x14ac:dyDescent="0.25">
      <c r="B43" s="305" t="s">
        <v>163</v>
      </c>
      <c r="C43" s="306"/>
      <c r="D43" s="309"/>
      <c r="E43" s="310"/>
      <c r="F43" s="90" t="s">
        <v>34</v>
      </c>
      <c r="G43" s="64"/>
      <c r="H43" s="171" t="s">
        <v>166</v>
      </c>
      <c r="I43" s="171"/>
      <c r="J43" s="313"/>
      <c r="K43" s="314"/>
      <c r="L43"/>
      <c r="M43"/>
      <c r="N43"/>
    </row>
    <row r="44" spans="2:18" ht="60" customHeight="1" x14ac:dyDescent="0.25">
      <c r="B44" s="305" t="s">
        <v>19</v>
      </c>
      <c r="C44" s="306"/>
      <c r="D44" s="309"/>
      <c r="E44" s="310"/>
      <c r="F44" s="90" t="s">
        <v>160</v>
      </c>
      <c r="G44" s="64"/>
      <c r="H44" s="171" t="s">
        <v>167</v>
      </c>
      <c r="I44" s="171"/>
      <c r="J44" s="313"/>
      <c r="K44" s="314"/>
      <c r="L44"/>
      <c r="M44"/>
      <c r="N44"/>
    </row>
    <row r="45" spans="2:18" ht="60" customHeight="1" x14ac:dyDescent="0.25">
      <c r="B45" s="305" t="s">
        <v>153</v>
      </c>
      <c r="C45" s="306"/>
      <c r="D45" s="311"/>
      <c r="E45" s="312"/>
      <c r="F45" s="90" t="s">
        <v>161</v>
      </c>
      <c r="G45" s="64"/>
      <c r="H45" s="254" t="s">
        <v>165</v>
      </c>
      <c r="I45" s="255"/>
      <c r="J45" s="315"/>
      <c r="K45" s="316"/>
      <c r="L45"/>
      <c r="M45"/>
      <c r="N45"/>
    </row>
    <row r="46" spans="2:18" ht="60" customHeight="1" x14ac:dyDescent="0.25">
      <c r="B46" s="305" t="s">
        <v>152</v>
      </c>
      <c r="C46" s="306"/>
      <c r="D46" s="311"/>
      <c r="E46" s="312"/>
      <c r="F46" s="90" t="s">
        <v>35</v>
      </c>
      <c r="G46" s="64"/>
      <c r="H46" s="256"/>
      <c r="I46" s="257"/>
      <c r="J46" s="317"/>
      <c r="K46" s="318"/>
      <c r="L46"/>
      <c r="M46"/>
      <c r="N46"/>
    </row>
    <row r="47" spans="2:18" ht="60" customHeight="1" thickBot="1" x14ac:dyDescent="0.3">
      <c r="B47" s="307" t="s">
        <v>20</v>
      </c>
      <c r="C47" s="308"/>
      <c r="D47" s="65"/>
      <c r="E47" s="66" t="s">
        <v>154</v>
      </c>
      <c r="F47" s="91" t="s">
        <v>36</v>
      </c>
      <c r="G47" s="67"/>
      <c r="H47" s="171" t="s">
        <v>164</v>
      </c>
      <c r="I47" s="171"/>
      <c r="J47" s="303">
        <f>SUM(G42:G47)</f>
        <v>0</v>
      </c>
      <c r="K47" s="304"/>
      <c r="L47"/>
      <c r="M47"/>
      <c r="N47"/>
    </row>
    <row r="48" spans="2:18" ht="12" customHeight="1" thickBot="1" x14ac:dyDescent="0.4">
      <c r="B48" s="80"/>
      <c r="C48" s="80"/>
      <c r="J48" s="11"/>
      <c r="K48" s="12"/>
      <c r="L48"/>
      <c r="M48"/>
      <c r="N48"/>
    </row>
    <row r="49" spans="2:14" ht="47.25" customHeight="1" thickBot="1" x14ac:dyDescent="0.3">
      <c r="B49" s="275" t="s">
        <v>39</v>
      </c>
      <c r="C49" s="276"/>
      <c r="D49" s="277"/>
      <c r="E49" s="278"/>
      <c r="F49" s="85" t="s">
        <v>40</v>
      </c>
      <c r="G49" s="279"/>
      <c r="H49" s="280"/>
      <c r="I49" s="280"/>
      <c r="J49" s="280"/>
      <c r="K49" s="281"/>
      <c r="L49"/>
      <c r="M49"/>
      <c r="N49"/>
    </row>
    <row r="50" spans="2:14" ht="11.25" customHeight="1" thickBot="1" x14ac:dyDescent="0.3">
      <c r="B50" s="15"/>
      <c r="C50" s="15"/>
      <c r="D50" s="15"/>
      <c r="E50" s="15"/>
      <c r="F50" s="15"/>
      <c r="G50" s="15"/>
      <c r="H50" s="15"/>
      <c r="I50" s="15"/>
      <c r="J50" s="15"/>
      <c r="K50" s="15"/>
      <c r="L50"/>
      <c r="M50"/>
      <c r="N50"/>
    </row>
    <row r="51" spans="2:14" ht="32.25" customHeight="1" thickBot="1" x14ac:dyDescent="0.3">
      <c r="B51" s="175" t="s">
        <v>5</v>
      </c>
      <c r="C51" s="176"/>
      <c r="D51" s="176"/>
      <c r="E51" s="176"/>
      <c r="F51" s="176"/>
      <c r="G51" s="176"/>
      <c r="H51" s="176"/>
      <c r="I51" s="176"/>
      <c r="J51" s="176"/>
      <c r="K51" s="178"/>
      <c r="L51"/>
      <c r="M51"/>
      <c r="N51"/>
    </row>
    <row r="52" spans="2:14" ht="98.25" customHeight="1" thickBot="1" x14ac:dyDescent="0.3">
      <c r="B52" s="297"/>
      <c r="C52" s="298"/>
      <c r="D52" s="298"/>
      <c r="E52" s="298"/>
      <c r="F52" s="298"/>
      <c r="G52" s="298"/>
      <c r="H52" s="298"/>
      <c r="I52" s="298"/>
      <c r="J52" s="298"/>
      <c r="K52" s="299"/>
      <c r="L52"/>
      <c r="M52"/>
      <c r="N52"/>
    </row>
    <row r="53" spans="2:14" ht="15.75" thickBot="1" x14ac:dyDescent="0.3">
      <c r="B53" s="13"/>
      <c r="C53" s="13"/>
      <c r="D53" s="13"/>
      <c r="E53" s="13"/>
      <c r="F53" s="13"/>
      <c r="G53" s="13"/>
      <c r="H53" s="13"/>
      <c r="I53" s="13"/>
      <c r="J53" s="13"/>
      <c r="K53" s="13"/>
      <c r="L53"/>
      <c r="M53"/>
      <c r="N53"/>
    </row>
    <row r="54" spans="2:14" ht="30.75" customHeight="1" thickBot="1" x14ac:dyDescent="0.3">
      <c r="B54" s="119" t="s">
        <v>44</v>
      </c>
      <c r="C54" s="322" t="s">
        <v>98</v>
      </c>
      <c r="D54" s="322"/>
      <c r="E54" s="322"/>
      <c r="F54" s="322"/>
      <c r="G54" s="322"/>
      <c r="H54" s="322"/>
      <c r="I54" s="322"/>
      <c r="J54" s="322"/>
      <c r="K54" s="323"/>
    </row>
    <row r="55" spans="2:14" s="80" customFormat="1" ht="39.950000000000003" customHeight="1" x14ac:dyDescent="0.35">
      <c r="B55" s="93">
        <v>1</v>
      </c>
      <c r="C55" s="324"/>
      <c r="D55" s="325"/>
      <c r="E55" s="325"/>
      <c r="F55" s="325"/>
      <c r="G55" s="325"/>
      <c r="H55" s="325"/>
      <c r="I55" s="325"/>
      <c r="J55" s="325"/>
      <c r="K55" s="326"/>
    </row>
    <row r="56" spans="2:14" s="80" customFormat="1" ht="39.950000000000003" customHeight="1" x14ac:dyDescent="0.35">
      <c r="B56" s="94">
        <v>2</v>
      </c>
      <c r="C56" s="327"/>
      <c r="D56" s="157"/>
      <c r="E56" s="157"/>
      <c r="F56" s="157"/>
      <c r="G56" s="157"/>
      <c r="H56" s="157"/>
      <c r="I56" s="157"/>
      <c r="J56" s="157"/>
      <c r="K56" s="328"/>
    </row>
    <row r="57" spans="2:14" s="80" customFormat="1" ht="39.950000000000003" customHeight="1" x14ac:dyDescent="0.35">
      <c r="B57" s="94">
        <v>3</v>
      </c>
      <c r="C57" s="327"/>
      <c r="D57" s="157"/>
      <c r="E57" s="157"/>
      <c r="F57" s="157"/>
      <c r="G57" s="157"/>
      <c r="H57" s="157"/>
      <c r="I57" s="157"/>
      <c r="J57" s="157"/>
      <c r="K57" s="328"/>
    </row>
    <row r="58" spans="2:14" s="80" customFormat="1" ht="39.950000000000003" customHeight="1" x14ac:dyDescent="0.35">
      <c r="B58" s="94">
        <v>4</v>
      </c>
      <c r="C58" s="327"/>
      <c r="D58" s="157"/>
      <c r="E58" s="157"/>
      <c r="F58" s="157"/>
      <c r="G58" s="157"/>
      <c r="H58" s="157"/>
      <c r="I58" s="157"/>
      <c r="J58" s="157"/>
      <c r="K58" s="328"/>
      <c r="L58" s="95"/>
      <c r="M58" s="95"/>
      <c r="N58" s="95"/>
    </row>
    <row r="59" spans="2:14" s="80" customFormat="1" ht="39.950000000000003" customHeight="1" x14ac:dyDescent="0.35">
      <c r="B59" s="94">
        <v>5</v>
      </c>
      <c r="C59" s="327"/>
      <c r="D59" s="157"/>
      <c r="E59" s="157"/>
      <c r="F59" s="157"/>
      <c r="G59" s="157"/>
      <c r="H59" s="157"/>
      <c r="I59" s="157"/>
      <c r="J59" s="157"/>
      <c r="K59" s="328"/>
      <c r="L59" s="95"/>
      <c r="M59" s="95"/>
      <c r="N59" s="95"/>
    </row>
    <row r="60" spans="2:14" s="80" customFormat="1" ht="39.950000000000003" customHeight="1" thickBot="1" x14ac:dyDescent="0.4">
      <c r="B60" s="96">
        <v>6</v>
      </c>
      <c r="C60" s="329"/>
      <c r="D60" s="330"/>
      <c r="E60" s="330"/>
      <c r="F60" s="330"/>
      <c r="G60" s="330"/>
      <c r="H60" s="330"/>
      <c r="I60" s="330"/>
      <c r="J60" s="330"/>
      <c r="K60" s="331"/>
      <c r="L60" s="95"/>
      <c r="M60" s="95"/>
      <c r="N60" s="95"/>
    </row>
    <row r="61" spans="2:14" ht="15" customHeight="1" thickBot="1" x14ac:dyDescent="0.3">
      <c r="C61" s="1"/>
      <c r="L61"/>
      <c r="M61"/>
      <c r="N61"/>
    </row>
    <row r="62" spans="2:14" ht="28.5" customHeight="1" thickBot="1" x14ac:dyDescent="0.3">
      <c r="B62" s="175" t="s">
        <v>43</v>
      </c>
      <c r="C62" s="176"/>
      <c r="D62" s="176"/>
      <c r="E62" s="176"/>
      <c r="F62" s="176"/>
      <c r="G62" s="176"/>
      <c r="H62" s="176"/>
      <c r="I62" s="176"/>
      <c r="J62" s="176"/>
      <c r="K62" s="178"/>
      <c r="L62"/>
      <c r="M62"/>
      <c r="N62"/>
    </row>
    <row r="63" spans="2:14" ht="161.25" customHeight="1" thickBot="1" x14ac:dyDescent="0.3">
      <c r="B63" s="297"/>
      <c r="C63" s="298"/>
      <c r="D63" s="298"/>
      <c r="E63" s="298"/>
      <c r="F63" s="298"/>
      <c r="G63" s="298"/>
      <c r="H63" s="298"/>
      <c r="I63" s="298"/>
      <c r="J63" s="298"/>
      <c r="K63" s="299"/>
      <c r="L63"/>
      <c r="M63"/>
      <c r="N63"/>
    </row>
    <row r="64" spans="2:14" ht="15" customHeight="1" thickBot="1" x14ac:dyDescent="0.3">
      <c r="C64" s="1"/>
      <c r="L64"/>
      <c r="M64"/>
      <c r="N64"/>
    </row>
    <row r="65" spans="2:164" ht="25.5" customHeight="1" thickBot="1" x14ac:dyDescent="0.3">
      <c r="B65" s="175" t="s">
        <v>45</v>
      </c>
      <c r="C65" s="176"/>
      <c r="D65" s="176"/>
      <c r="E65" s="176"/>
      <c r="F65" s="176"/>
      <c r="G65" s="176"/>
      <c r="H65" s="176"/>
      <c r="I65" s="176"/>
      <c r="J65" s="176"/>
      <c r="K65" s="178"/>
    </row>
    <row r="66" spans="2:164" ht="131.25" customHeight="1" thickBot="1" x14ac:dyDescent="0.3">
      <c r="B66" s="319"/>
      <c r="C66" s="320"/>
      <c r="D66" s="320"/>
      <c r="E66" s="320"/>
      <c r="F66" s="320"/>
      <c r="G66" s="320"/>
      <c r="H66" s="320"/>
      <c r="I66" s="320"/>
      <c r="J66" s="320"/>
      <c r="K66" s="321"/>
    </row>
    <row r="67" spans="2:164" ht="9" customHeight="1" x14ac:dyDescent="0.25">
      <c r="B67" s="2"/>
    </row>
    <row r="68" spans="2:164" ht="10.5" customHeight="1" thickBot="1" x14ac:dyDescent="0.3">
      <c r="B68" s="2"/>
    </row>
    <row r="69" spans="2:164" ht="27.75" customHeight="1" x14ac:dyDescent="0.25">
      <c r="B69" s="332" t="s">
        <v>46</v>
      </c>
      <c r="C69" s="333"/>
      <c r="D69" s="333"/>
      <c r="E69" s="333"/>
      <c r="F69" s="333"/>
      <c r="G69" s="333"/>
      <c r="H69" s="333"/>
      <c r="I69" s="333"/>
      <c r="J69" s="333"/>
      <c r="K69" s="334"/>
    </row>
    <row r="70" spans="2:164" s="2" customFormat="1" ht="24" customHeight="1" x14ac:dyDescent="0.25">
      <c r="B70" s="92" t="s">
        <v>44</v>
      </c>
      <c r="C70" s="335" t="s">
        <v>47</v>
      </c>
      <c r="D70" s="335"/>
      <c r="E70" s="335"/>
      <c r="F70" s="335"/>
      <c r="G70" s="335"/>
      <c r="H70" s="335"/>
      <c r="I70" s="335"/>
      <c r="J70" s="335"/>
      <c r="K70" s="335"/>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c r="BF70" s="1"/>
      <c r="BG70" s="1"/>
      <c r="BH70" s="1"/>
      <c r="BI70" s="1"/>
      <c r="BJ70" s="1"/>
      <c r="BK70" s="1"/>
      <c r="BL70" s="1"/>
      <c r="BM70" s="1"/>
      <c r="BN70" s="1"/>
      <c r="BO70" s="1"/>
      <c r="BP70" s="1"/>
      <c r="BQ70" s="1"/>
      <c r="BR70" s="1"/>
      <c r="BS70" s="1"/>
      <c r="BT70" s="1"/>
      <c r="BU70" s="1"/>
      <c r="BV70" s="1"/>
      <c r="BW70" s="1"/>
      <c r="BX70" s="1"/>
      <c r="BY70" s="1"/>
      <c r="BZ70" s="1"/>
      <c r="CA70" s="1"/>
      <c r="CB70" s="1"/>
      <c r="CC70" s="1"/>
      <c r="CD70" s="1"/>
      <c r="CE70" s="1"/>
      <c r="CF70" s="1"/>
      <c r="CG70" s="1"/>
      <c r="CH70" s="1"/>
      <c r="CI70" s="1"/>
      <c r="CJ70" s="1"/>
      <c r="CK70" s="1"/>
      <c r="CL70" s="1"/>
      <c r="CM70" s="1"/>
      <c r="CN70" s="1"/>
      <c r="CO70" s="1"/>
      <c r="CP70" s="1"/>
      <c r="CQ70" s="1"/>
      <c r="CR70" s="1"/>
      <c r="CS70" s="1"/>
      <c r="CT70" s="1"/>
      <c r="CU70" s="1"/>
      <c r="CV70" s="1"/>
      <c r="CW70" s="1"/>
      <c r="CX70" s="1"/>
      <c r="CY70" s="1"/>
      <c r="CZ70" s="1"/>
      <c r="DA70" s="1"/>
      <c r="DB70" s="1"/>
      <c r="DC70" s="1"/>
      <c r="DD70" s="1"/>
      <c r="DE70" s="1"/>
      <c r="DF70" s="1"/>
      <c r="DG70" s="1"/>
      <c r="DH70" s="1"/>
      <c r="DI70" s="1"/>
      <c r="DJ70" s="1"/>
      <c r="DK70" s="1"/>
      <c r="DL70" s="1"/>
      <c r="DM70" s="1"/>
      <c r="DN70" s="1"/>
      <c r="DO70" s="1"/>
      <c r="DP70" s="1"/>
      <c r="DQ70" s="1"/>
      <c r="DR70" s="1"/>
      <c r="DS70" s="1"/>
      <c r="DT70" s="1"/>
      <c r="DU70" s="1"/>
      <c r="DV70" s="1"/>
      <c r="DW70" s="1"/>
      <c r="DX70" s="1"/>
      <c r="DY70" s="1"/>
      <c r="DZ70" s="1"/>
      <c r="EA70" s="1"/>
      <c r="EB70" s="1"/>
      <c r="EC70" s="1"/>
      <c r="ED70" s="1"/>
      <c r="EE70" s="1"/>
      <c r="EF70" s="1"/>
      <c r="EG70" s="1"/>
      <c r="EH70" s="1"/>
      <c r="EI70" s="1"/>
      <c r="EJ70" s="1"/>
      <c r="EK70" s="1"/>
      <c r="EL70" s="1"/>
      <c r="EM70" s="1"/>
      <c r="EN70" s="1"/>
      <c r="EO70" s="1"/>
      <c r="EP70" s="1"/>
      <c r="EQ70" s="1"/>
      <c r="ER70" s="1"/>
      <c r="ES70" s="1"/>
      <c r="ET70" s="1"/>
      <c r="EU70" s="1"/>
      <c r="EV70" s="1"/>
      <c r="EW70" s="1"/>
      <c r="EX70" s="1"/>
      <c r="EY70" s="1"/>
      <c r="EZ70" s="1"/>
      <c r="FA70" s="1"/>
      <c r="FB70" s="1"/>
      <c r="FC70" s="1"/>
      <c r="FD70" s="1"/>
      <c r="FE70" s="1"/>
      <c r="FF70" s="1"/>
      <c r="FG70" s="1"/>
      <c r="FH70" s="1"/>
    </row>
    <row r="71" spans="2:164" s="98" customFormat="1" ht="39.950000000000003" customHeight="1" x14ac:dyDescent="0.35">
      <c r="B71" s="97">
        <v>1</v>
      </c>
      <c r="C71" s="157"/>
      <c r="D71" s="157"/>
      <c r="E71" s="157"/>
      <c r="F71" s="157"/>
      <c r="G71" s="157"/>
      <c r="H71" s="157"/>
      <c r="I71" s="157"/>
      <c r="J71" s="157"/>
      <c r="K71" s="157"/>
      <c r="L71" s="80"/>
      <c r="M71" s="80"/>
      <c r="N71" s="80"/>
      <c r="O71" s="80"/>
      <c r="P71" s="80"/>
      <c r="Q71" s="80"/>
      <c r="R71" s="80"/>
      <c r="S71" s="80"/>
      <c r="T71" s="80"/>
      <c r="U71" s="80"/>
      <c r="V71" s="80"/>
      <c r="W71" s="80"/>
      <c r="X71" s="80"/>
      <c r="Y71" s="80"/>
      <c r="Z71" s="80"/>
      <c r="AA71" s="80"/>
      <c r="AB71" s="80"/>
      <c r="AC71" s="80"/>
      <c r="AD71" s="80"/>
      <c r="AE71" s="80"/>
      <c r="AF71" s="80"/>
      <c r="AG71" s="80"/>
      <c r="AH71" s="80"/>
      <c r="AI71" s="80"/>
      <c r="AJ71" s="80"/>
      <c r="AK71" s="80"/>
      <c r="AL71" s="80"/>
      <c r="AM71" s="80"/>
      <c r="AN71" s="80"/>
      <c r="AO71" s="80"/>
      <c r="AP71" s="80"/>
      <c r="AQ71" s="80"/>
      <c r="AR71" s="80"/>
      <c r="AS71" s="80"/>
      <c r="AT71" s="80"/>
      <c r="AU71" s="80"/>
      <c r="AV71" s="80"/>
      <c r="AW71" s="80"/>
      <c r="AX71" s="80"/>
      <c r="AY71" s="80"/>
      <c r="AZ71" s="80"/>
      <c r="BA71" s="80"/>
      <c r="BB71" s="80"/>
      <c r="BC71" s="80"/>
      <c r="BD71" s="80"/>
      <c r="BE71" s="80"/>
      <c r="BF71" s="80"/>
      <c r="BG71" s="80"/>
      <c r="BH71" s="80"/>
      <c r="BI71" s="80"/>
      <c r="BJ71" s="80"/>
      <c r="BK71" s="80"/>
      <c r="BL71" s="80"/>
      <c r="BM71" s="80"/>
      <c r="BN71" s="80"/>
      <c r="BO71" s="80"/>
      <c r="BP71" s="80"/>
      <c r="BQ71" s="80"/>
      <c r="BR71" s="80"/>
      <c r="BS71" s="80"/>
      <c r="BT71" s="80"/>
      <c r="BU71" s="80"/>
      <c r="BV71" s="80"/>
      <c r="BW71" s="80"/>
      <c r="BX71" s="80"/>
      <c r="BY71" s="80"/>
      <c r="BZ71" s="80"/>
      <c r="CA71" s="80"/>
      <c r="CB71" s="80"/>
      <c r="CC71" s="80"/>
      <c r="CD71" s="80"/>
      <c r="CE71" s="80"/>
      <c r="CF71" s="80"/>
      <c r="CG71" s="80"/>
      <c r="CH71" s="80"/>
      <c r="CI71" s="80"/>
      <c r="CJ71" s="80"/>
      <c r="CK71" s="80"/>
      <c r="CL71" s="80"/>
      <c r="CM71" s="80"/>
      <c r="CN71" s="80"/>
      <c r="CO71" s="80"/>
      <c r="CP71" s="80"/>
      <c r="CQ71" s="80"/>
      <c r="CR71" s="80"/>
      <c r="CS71" s="80"/>
      <c r="CT71" s="80"/>
      <c r="CU71" s="80"/>
      <c r="CV71" s="80"/>
      <c r="CW71" s="80"/>
      <c r="CX71" s="80"/>
      <c r="CY71" s="80"/>
      <c r="CZ71" s="80"/>
      <c r="DA71" s="80"/>
      <c r="DB71" s="80"/>
      <c r="DC71" s="80"/>
      <c r="DD71" s="80"/>
      <c r="DE71" s="80"/>
      <c r="DF71" s="80"/>
      <c r="DG71" s="80"/>
      <c r="DH71" s="80"/>
      <c r="DI71" s="80"/>
      <c r="DJ71" s="80"/>
      <c r="DK71" s="80"/>
      <c r="DL71" s="80"/>
      <c r="DM71" s="80"/>
      <c r="DN71" s="80"/>
      <c r="DO71" s="80"/>
      <c r="DP71" s="80"/>
      <c r="DQ71" s="80"/>
      <c r="DR71" s="80"/>
      <c r="DS71" s="80"/>
      <c r="DT71" s="80"/>
      <c r="DU71" s="80"/>
      <c r="DV71" s="80"/>
      <c r="DW71" s="80"/>
      <c r="DX71" s="80"/>
      <c r="DY71" s="80"/>
      <c r="DZ71" s="80"/>
      <c r="EA71" s="80"/>
      <c r="EB71" s="80"/>
      <c r="EC71" s="80"/>
      <c r="ED71" s="80"/>
      <c r="EE71" s="80"/>
      <c r="EF71" s="80"/>
      <c r="EG71" s="80"/>
      <c r="EH71" s="80"/>
      <c r="EI71" s="80"/>
      <c r="EJ71" s="80"/>
      <c r="EK71" s="80"/>
      <c r="EL71" s="80"/>
      <c r="EM71" s="80"/>
      <c r="EN71" s="80"/>
      <c r="EO71" s="80"/>
      <c r="EP71" s="80"/>
      <c r="EQ71" s="80"/>
      <c r="ER71" s="80"/>
      <c r="ES71" s="80"/>
      <c r="ET71" s="80"/>
      <c r="EU71" s="80"/>
      <c r="EV71" s="80"/>
      <c r="EW71" s="80"/>
      <c r="EX71" s="80"/>
      <c r="EY71" s="80"/>
      <c r="EZ71" s="80"/>
      <c r="FA71" s="80"/>
      <c r="FB71" s="80"/>
      <c r="FC71" s="80"/>
      <c r="FD71" s="80"/>
      <c r="FE71" s="80"/>
      <c r="FF71" s="80"/>
      <c r="FG71" s="80"/>
      <c r="FH71" s="80"/>
    </row>
    <row r="72" spans="2:164" s="98" customFormat="1" ht="39.950000000000003" customHeight="1" x14ac:dyDescent="0.35">
      <c r="B72" s="97">
        <v>2</v>
      </c>
      <c r="C72" s="157"/>
      <c r="D72" s="157"/>
      <c r="E72" s="157"/>
      <c r="F72" s="157"/>
      <c r="G72" s="157"/>
      <c r="H72" s="157"/>
      <c r="I72" s="157"/>
      <c r="J72" s="157"/>
      <c r="K72" s="157"/>
      <c r="L72" s="80"/>
      <c r="M72" s="80"/>
      <c r="N72" s="80"/>
      <c r="O72" s="80"/>
      <c r="P72" s="80"/>
      <c r="Q72" s="80"/>
      <c r="R72" s="80"/>
      <c r="S72" s="80"/>
      <c r="T72" s="80"/>
      <c r="U72" s="80"/>
      <c r="V72" s="80"/>
      <c r="W72" s="80"/>
      <c r="X72" s="80"/>
      <c r="Y72" s="80"/>
      <c r="Z72" s="80"/>
      <c r="AA72" s="80"/>
      <c r="AB72" s="80"/>
      <c r="AC72" s="80"/>
      <c r="AD72" s="80"/>
      <c r="AE72" s="80"/>
      <c r="AF72" s="80"/>
      <c r="AG72" s="80"/>
      <c r="AH72" s="80"/>
      <c r="AI72" s="80"/>
      <c r="AJ72" s="80"/>
      <c r="AK72" s="80"/>
      <c r="AL72" s="80"/>
      <c r="AM72" s="80"/>
      <c r="AN72" s="80"/>
      <c r="AO72" s="80"/>
      <c r="AP72" s="80"/>
      <c r="AQ72" s="80"/>
      <c r="AR72" s="80"/>
      <c r="AS72" s="80"/>
      <c r="AT72" s="80"/>
      <c r="AU72" s="80"/>
      <c r="AV72" s="80"/>
      <c r="AW72" s="80"/>
      <c r="AX72" s="80"/>
      <c r="AY72" s="80"/>
      <c r="AZ72" s="80"/>
      <c r="BA72" s="80"/>
      <c r="BB72" s="80"/>
      <c r="BC72" s="80"/>
      <c r="BD72" s="80"/>
      <c r="BE72" s="80"/>
      <c r="BF72" s="80"/>
      <c r="BG72" s="80"/>
      <c r="BH72" s="80"/>
      <c r="BI72" s="80"/>
      <c r="BJ72" s="80"/>
      <c r="BK72" s="80"/>
      <c r="BL72" s="80"/>
      <c r="BM72" s="80"/>
      <c r="BN72" s="80"/>
      <c r="BO72" s="80"/>
      <c r="BP72" s="80"/>
      <c r="BQ72" s="80"/>
      <c r="BR72" s="80"/>
      <c r="BS72" s="80"/>
      <c r="BT72" s="80"/>
      <c r="BU72" s="80"/>
      <c r="BV72" s="80"/>
      <c r="BW72" s="80"/>
      <c r="BX72" s="80"/>
      <c r="BY72" s="80"/>
      <c r="BZ72" s="80"/>
      <c r="CA72" s="80"/>
      <c r="CB72" s="80"/>
      <c r="CC72" s="80"/>
      <c r="CD72" s="80"/>
      <c r="CE72" s="80"/>
      <c r="CF72" s="80"/>
      <c r="CG72" s="80"/>
      <c r="CH72" s="80"/>
      <c r="CI72" s="80"/>
      <c r="CJ72" s="80"/>
      <c r="CK72" s="80"/>
      <c r="CL72" s="80"/>
      <c r="CM72" s="80"/>
      <c r="CN72" s="80"/>
      <c r="CO72" s="80"/>
      <c r="CP72" s="80"/>
      <c r="CQ72" s="80"/>
      <c r="CR72" s="80"/>
      <c r="CS72" s="80"/>
      <c r="CT72" s="80"/>
      <c r="CU72" s="80"/>
      <c r="CV72" s="80"/>
      <c r="CW72" s="80"/>
      <c r="CX72" s="80"/>
      <c r="CY72" s="80"/>
      <c r="CZ72" s="80"/>
      <c r="DA72" s="80"/>
      <c r="DB72" s="80"/>
      <c r="DC72" s="80"/>
      <c r="DD72" s="80"/>
      <c r="DE72" s="80"/>
      <c r="DF72" s="80"/>
      <c r="DG72" s="80"/>
      <c r="DH72" s="80"/>
      <c r="DI72" s="80"/>
      <c r="DJ72" s="80"/>
      <c r="DK72" s="80"/>
      <c r="DL72" s="80"/>
      <c r="DM72" s="80"/>
      <c r="DN72" s="80"/>
      <c r="DO72" s="80"/>
      <c r="DP72" s="80"/>
      <c r="DQ72" s="80"/>
      <c r="DR72" s="80"/>
      <c r="DS72" s="80"/>
      <c r="DT72" s="80"/>
      <c r="DU72" s="80"/>
      <c r="DV72" s="80"/>
      <c r="DW72" s="80"/>
      <c r="DX72" s="80"/>
      <c r="DY72" s="80"/>
      <c r="DZ72" s="80"/>
      <c r="EA72" s="80"/>
      <c r="EB72" s="80"/>
      <c r="EC72" s="80"/>
      <c r="ED72" s="80"/>
      <c r="EE72" s="80"/>
      <c r="EF72" s="80"/>
      <c r="EG72" s="80"/>
      <c r="EH72" s="80"/>
      <c r="EI72" s="80"/>
      <c r="EJ72" s="80"/>
      <c r="EK72" s="80"/>
      <c r="EL72" s="80"/>
      <c r="EM72" s="80"/>
      <c r="EN72" s="80"/>
      <c r="EO72" s="80"/>
      <c r="EP72" s="80"/>
      <c r="EQ72" s="80"/>
      <c r="ER72" s="80"/>
      <c r="ES72" s="80"/>
      <c r="ET72" s="80"/>
      <c r="EU72" s="80"/>
      <c r="EV72" s="80"/>
      <c r="EW72" s="80"/>
      <c r="EX72" s="80"/>
      <c r="EY72" s="80"/>
      <c r="EZ72" s="80"/>
      <c r="FA72" s="80"/>
      <c r="FB72" s="80"/>
      <c r="FC72" s="80"/>
      <c r="FD72" s="80"/>
      <c r="FE72" s="80"/>
      <c r="FF72" s="80"/>
      <c r="FG72" s="80"/>
      <c r="FH72" s="80"/>
    </row>
    <row r="73" spans="2:164" s="98" customFormat="1" ht="39.950000000000003" customHeight="1" x14ac:dyDescent="0.35">
      <c r="B73" s="97">
        <v>3</v>
      </c>
      <c r="C73" s="157"/>
      <c r="D73" s="157"/>
      <c r="E73" s="157"/>
      <c r="F73" s="157"/>
      <c r="G73" s="157"/>
      <c r="H73" s="157"/>
      <c r="I73" s="157"/>
      <c r="J73" s="157"/>
      <c r="K73" s="157"/>
      <c r="L73" s="80"/>
      <c r="M73" s="80"/>
      <c r="N73" s="80"/>
      <c r="O73" s="80"/>
      <c r="P73" s="80"/>
      <c r="Q73" s="80"/>
      <c r="R73" s="80"/>
      <c r="S73" s="80"/>
      <c r="T73" s="80"/>
      <c r="U73" s="80"/>
      <c r="V73" s="80"/>
      <c r="W73" s="80"/>
      <c r="X73" s="80"/>
      <c r="Y73" s="80"/>
      <c r="Z73" s="80"/>
      <c r="AA73" s="80"/>
      <c r="AB73" s="80"/>
      <c r="AC73" s="80"/>
      <c r="AD73" s="80"/>
      <c r="AE73" s="80"/>
      <c r="AF73" s="80"/>
      <c r="AG73" s="80"/>
      <c r="AH73" s="80"/>
      <c r="AI73" s="80"/>
      <c r="AJ73" s="80"/>
      <c r="AK73" s="80"/>
      <c r="AL73" s="80"/>
      <c r="AM73" s="80"/>
      <c r="AN73" s="80"/>
      <c r="AO73" s="80"/>
      <c r="AP73" s="80"/>
      <c r="AQ73" s="80"/>
      <c r="AR73" s="80"/>
      <c r="AS73" s="80"/>
      <c r="AT73" s="80"/>
      <c r="AU73" s="80"/>
      <c r="AV73" s="80"/>
      <c r="AW73" s="80"/>
      <c r="AX73" s="80"/>
      <c r="AY73" s="80"/>
      <c r="AZ73" s="80"/>
      <c r="BA73" s="80"/>
      <c r="BB73" s="80"/>
      <c r="BC73" s="80"/>
      <c r="BD73" s="80"/>
      <c r="BE73" s="80"/>
      <c r="BF73" s="80"/>
      <c r="BG73" s="80"/>
      <c r="BH73" s="80"/>
      <c r="BI73" s="80"/>
      <c r="BJ73" s="80"/>
      <c r="BK73" s="80"/>
      <c r="BL73" s="80"/>
      <c r="BM73" s="80"/>
      <c r="BN73" s="80"/>
      <c r="BO73" s="80"/>
      <c r="BP73" s="80"/>
      <c r="BQ73" s="80"/>
      <c r="BR73" s="80"/>
      <c r="BS73" s="80"/>
      <c r="BT73" s="80"/>
      <c r="BU73" s="80"/>
      <c r="BV73" s="80"/>
      <c r="BW73" s="80"/>
      <c r="BX73" s="80"/>
      <c r="BY73" s="80"/>
      <c r="BZ73" s="80"/>
      <c r="CA73" s="80"/>
      <c r="CB73" s="80"/>
      <c r="CC73" s="80"/>
      <c r="CD73" s="80"/>
      <c r="CE73" s="80"/>
      <c r="CF73" s="80"/>
      <c r="CG73" s="80"/>
      <c r="CH73" s="80"/>
      <c r="CI73" s="80"/>
      <c r="CJ73" s="80"/>
      <c r="CK73" s="80"/>
      <c r="CL73" s="80"/>
      <c r="CM73" s="80"/>
      <c r="CN73" s="80"/>
      <c r="CO73" s="80"/>
      <c r="CP73" s="80"/>
      <c r="CQ73" s="80"/>
      <c r="CR73" s="80"/>
      <c r="CS73" s="80"/>
      <c r="CT73" s="80"/>
      <c r="CU73" s="80"/>
      <c r="CV73" s="80"/>
      <c r="CW73" s="80"/>
      <c r="CX73" s="80"/>
      <c r="CY73" s="80"/>
      <c r="CZ73" s="80"/>
      <c r="DA73" s="80"/>
      <c r="DB73" s="80"/>
      <c r="DC73" s="80"/>
      <c r="DD73" s="80"/>
      <c r="DE73" s="80"/>
      <c r="DF73" s="80"/>
      <c r="DG73" s="80"/>
      <c r="DH73" s="80"/>
      <c r="DI73" s="80"/>
      <c r="DJ73" s="80"/>
      <c r="DK73" s="80"/>
      <c r="DL73" s="80"/>
      <c r="DM73" s="80"/>
      <c r="DN73" s="80"/>
      <c r="DO73" s="80"/>
      <c r="DP73" s="80"/>
      <c r="DQ73" s="80"/>
      <c r="DR73" s="80"/>
      <c r="DS73" s="80"/>
      <c r="DT73" s="80"/>
      <c r="DU73" s="80"/>
      <c r="DV73" s="80"/>
      <c r="DW73" s="80"/>
      <c r="DX73" s="80"/>
      <c r="DY73" s="80"/>
      <c r="DZ73" s="80"/>
      <c r="EA73" s="80"/>
      <c r="EB73" s="80"/>
      <c r="EC73" s="80"/>
      <c r="ED73" s="80"/>
      <c r="EE73" s="80"/>
      <c r="EF73" s="80"/>
      <c r="EG73" s="80"/>
      <c r="EH73" s="80"/>
      <c r="EI73" s="80"/>
      <c r="EJ73" s="80"/>
      <c r="EK73" s="80"/>
      <c r="EL73" s="80"/>
      <c r="EM73" s="80"/>
      <c r="EN73" s="80"/>
      <c r="EO73" s="80"/>
      <c r="EP73" s="80"/>
      <c r="EQ73" s="80"/>
      <c r="ER73" s="80"/>
      <c r="ES73" s="80"/>
      <c r="ET73" s="80"/>
      <c r="EU73" s="80"/>
      <c r="EV73" s="80"/>
      <c r="EW73" s="80"/>
      <c r="EX73" s="80"/>
      <c r="EY73" s="80"/>
      <c r="EZ73" s="80"/>
      <c r="FA73" s="80"/>
      <c r="FB73" s="80"/>
      <c r="FC73" s="80"/>
      <c r="FD73" s="80"/>
      <c r="FE73" s="80"/>
      <c r="FF73" s="80"/>
      <c r="FG73" s="80"/>
      <c r="FH73" s="80"/>
    </row>
    <row r="74" spans="2:164" s="98" customFormat="1" ht="39.950000000000003" customHeight="1" x14ac:dyDescent="0.35">
      <c r="B74" s="97">
        <v>4</v>
      </c>
      <c r="C74" s="157"/>
      <c r="D74" s="157"/>
      <c r="E74" s="157"/>
      <c r="F74" s="157"/>
      <c r="G74" s="157"/>
      <c r="H74" s="157"/>
      <c r="I74" s="157"/>
      <c r="J74" s="157"/>
      <c r="K74" s="157"/>
      <c r="L74" s="80"/>
      <c r="M74" s="80"/>
      <c r="N74" s="80"/>
      <c r="O74" s="80"/>
      <c r="P74" s="80"/>
      <c r="Q74" s="80"/>
      <c r="R74" s="80"/>
      <c r="S74" s="80"/>
      <c r="T74" s="80"/>
      <c r="U74" s="80"/>
      <c r="V74" s="80"/>
      <c r="W74" s="80"/>
      <c r="X74" s="80"/>
      <c r="Y74" s="80"/>
      <c r="Z74" s="80"/>
      <c r="AA74" s="80"/>
      <c r="AB74" s="80"/>
      <c r="AC74" s="80"/>
      <c r="AD74" s="80"/>
      <c r="AE74" s="80"/>
      <c r="AF74" s="80"/>
      <c r="AG74" s="80"/>
      <c r="AH74" s="80"/>
      <c r="AI74" s="80"/>
      <c r="AJ74" s="80"/>
      <c r="AK74" s="80"/>
      <c r="AL74" s="80"/>
      <c r="AM74" s="80"/>
      <c r="AN74" s="80"/>
      <c r="AO74" s="80"/>
      <c r="AP74" s="80"/>
      <c r="AQ74" s="80"/>
      <c r="AR74" s="80"/>
      <c r="AS74" s="80"/>
      <c r="AT74" s="80"/>
      <c r="AU74" s="80"/>
      <c r="AV74" s="80"/>
      <c r="AW74" s="80"/>
      <c r="AX74" s="80"/>
      <c r="AY74" s="80"/>
      <c r="AZ74" s="80"/>
      <c r="BA74" s="80"/>
      <c r="BB74" s="80"/>
      <c r="BC74" s="80"/>
      <c r="BD74" s="80"/>
      <c r="BE74" s="80"/>
      <c r="BF74" s="80"/>
      <c r="BG74" s="80"/>
      <c r="BH74" s="80"/>
      <c r="BI74" s="80"/>
      <c r="BJ74" s="80"/>
      <c r="BK74" s="80"/>
      <c r="BL74" s="80"/>
      <c r="BM74" s="80"/>
      <c r="BN74" s="80"/>
      <c r="BO74" s="80"/>
      <c r="BP74" s="80"/>
      <c r="BQ74" s="80"/>
      <c r="BR74" s="80"/>
      <c r="BS74" s="80"/>
      <c r="BT74" s="80"/>
      <c r="BU74" s="80"/>
      <c r="BV74" s="80"/>
      <c r="BW74" s="80"/>
      <c r="BX74" s="80"/>
      <c r="BY74" s="80"/>
      <c r="BZ74" s="80"/>
      <c r="CA74" s="80"/>
      <c r="CB74" s="80"/>
      <c r="CC74" s="80"/>
      <c r="CD74" s="80"/>
      <c r="CE74" s="80"/>
      <c r="CF74" s="80"/>
      <c r="CG74" s="80"/>
      <c r="CH74" s="80"/>
      <c r="CI74" s="80"/>
      <c r="CJ74" s="80"/>
      <c r="CK74" s="80"/>
      <c r="CL74" s="80"/>
      <c r="CM74" s="80"/>
      <c r="CN74" s="80"/>
      <c r="CO74" s="80"/>
      <c r="CP74" s="80"/>
      <c r="CQ74" s="80"/>
      <c r="CR74" s="80"/>
      <c r="CS74" s="80"/>
      <c r="CT74" s="80"/>
      <c r="CU74" s="80"/>
      <c r="CV74" s="80"/>
      <c r="CW74" s="80"/>
      <c r="CX74" s="80"/>
      <c r="CY74" s="80"/>
      <c r="CZ74" s="80"/>
      <c r="DA74" s="80"/>
      <c r="DB74" s="80"/>
      <c r="DC74" s="80"/>
      <c r="DD74" s="80"/>
      <c r="DE74" s="80"/>
      <c r="DF74" s="80"/>
      <c r="DG74" s="80"/>
      <c r="DH74" s="80"/>
      <c r="DI74" s="80"/>
      <c r="DJ74" s="80"/>
      <c r="DK74" s="80"/>
      <c r="DL74" s="80"/>
      <c r="DM74" s="80"/>
      <c r="DN74" s="80"/>
      <c r="DO74" s="80"/>
      <c r="DP74" s="80"/>
      <c r="DQ74" s="80"/>
      <c r="DR74" s="80"/>
      <c r="DS74" s="80"/>
      <c r="DT74" s="80"/>
      <c r="DU74" s="80"/>
      <c r="DV74" s="80"/>
      <c r="DW74" s="80"/>
      <c r="DX74" s="80"/>
      <c r="DY74" s="80"/>
      <c r="DZ74" s="80"/>
      <c r="EA74" s="80"/>
      <c r="EB74" s="80"/>
      <c r="EC74" s="80"/>
      <c r="ED74" s="80"/>
      <c r="EE74" s="80"/>
      <c r="EF74" s="80"/>
      <c r="EG74" s="80"/>
      <c r="EH74" s="80"/>
      <c r="EI74" s="80"/>
      <c r="EJ74" s="80"/>
      <c r="EK74" s="80"/>
      <c r="EL74" s="80"/>
      <c r="EM74" s="80"/>
      <c r="EN74" s="80"/>
      <c r="EO74" s="80"/>
      <c r="EP74" s="80"/>
      <c r="EQ74" s="80"/>
      <c r="ER74" s="80"/>
      <c r="ES74" s="80"/>
      <c r="ET74" s="80"/>
      <c r="EU74" s="80"/>
      <c r="EV74" s="80"/>
      <c r="EW74" s="80"/>
      <c r="EX74" s="80"/>
      <c r="EY74" s="80"/>
      <c r="EZ74" s="80"/>
      <c r="FA74" s="80"/>
      <c r="FB74" s="80"/>
      <c r="FC74" s="80"/>
      <c r="FD74" s="80"/>
      <c r="FE74" s="80"/>
      <c r="FF74" s="80"/>
      <c r="FG74" s="80"/>
      <c r="FH74" s="80"/>
    </row>
    <row r="75" spans="2:164" s="98" customFormat="1" ht="39.950000000000003" customHeight="1" x14ac:dyDescent="0.35">
      <c r="B75" s="97">
        <v>5</v>
      </c>
      <c r="C75" s="157"/>
      <c r="D75" s="157"/>
      <c r="E75" s="157"/>
      <c r="F75" s="157"/>
      <c r="G75" s="157"/>
      <c r="H75" s="157"/>
      <c r="I75" s="157"/>
      <c r="J75" s="157"/>
      <c r="K75" s="157"/>
      <c r="L75" s="80"/>
      <c r="M75" s="80"/>
      <c r="N75" s="80"/>
      <c r="O75" s="80"/>
      <c r="P75" s="80"/>
      <c r="Q75" s="80"/>
      <c r="R75" s="80"/>
      <c r="S75" s="80"/>
      <c r="T75" s="80"/>
      <c r="U75" s="80"/>
      <c r="V75" s="80"/>
      <c r="W75" s="80"/>
      <c r="X75" s="80"/>
      <c r="Y75" s="80"/>
      <c r="Z75" s="80"/>
      <c r="AA75" s="80"/>
      <c r="AB75" s="80"/>
      <c r="AC75" s="80"/>
      <c r="AD75" s="80"/>
      <c r="AE75" s="80"/>
      <c r="AF75" s="80"/>
      <c r="AG75" s="80"/>
      <c r="AH75" s="80"/>
      <c r="AI75" s="80"/>
      <c r="AJ75" s="80"/>
      <c r="AK75" s="80"/>
      <c r="AL75" s="80"/>
      <c r="AM75" s="80"/>
      <c r="AN75" s="80"/>
      <c r="AO75" s="80"/>
      <c r="AP75" s="80"/>
      <c r="AQ75" s="80"/>
      <c r="AR75" s="80"/>
      <c r="AS75" s="80"/>
      <c r="AT75" s="80"/>
      <c r="AU75" s="80"/>
      <c r="AV75" s="80"/>
      <c r="AW75" s="80"/>
      <c r="AX75" s="80"/>
      <c r="AY75" s="80"/>
      <c r="AZ75" s="80"/>
      <c r="BA75" s="80"/>
      <c r="BB75" s="80"/>
      <c r="BC75" s="80"/>
      <c r="BD75" s="80"/>
      <c r="BE75" s="80"/>
      <c r="BF75" s="80"/>
      <c r="BG75" s="80"/>
      <c r="BH75" s="80"/>
      <c r="BI75" s="80"/>
      <c r="BJ75" s="80"/>
      <c r="BK75" s="80"/>
      <c r="BL75" s="80"/>
      <c r="BM75" s="80"/>
      <c r="BN75" s="80"/>
      <c r="BO75" s="80"/>
      <c r="BP75" s="80"/>
      <c r="BQ75" s="80"/>
      <c r="BR75" s="80"/>
      <c r="BS75" s="80"/>
      <c r="BT75" s="80"/>
      <c r="BU75" s="80"/>
      <c r="BV75" s="80"/>
      <c r="BW75" s="80"/>
      <c r="BX75" s="80"/>
      <c r="BY75" s="80"/>
      <c r="BZ75" s="80"/>
      <c r="CA75" s="80"/>
      <c r="CB75" s="80"/>
      <c r="CC75" s="80"/>
      <c r="CD75" s="80"/>
      <c r="CE75" s="80"/>
      <c r="CF75" s="80"/>
      <c r="CG75" s="80"/>
      <c r="CH75" s="80"/>
      <c r="CI75" s="80"/>
      <c r="CJ75" s="80"/>
      <c r="CK75" s="80"/>
      <c r="CL75" s="80"/>
      <c r="CM75" s="80"/>
      <c r="CN75" s="80"/>
      <c r="CO75" s="80"/>
      <c r="CP75" s="80"/>
      <c r="CQ75" s="80"/>
      <c r="CR75" s="80"/>
      <c r="CS75" s="80"/>
      <c r="CT75" s="80"/>
      <c r="CU75" s="80"/>
      <c r="CV75" s="80"/>
      <c r="CW75" s="80"/>
      <c r="CX75" s="80"/>
      <c r="CY75" s="80"/>
      <c r="CZ75" s="80"/>
      <c r="DA75" s="80"/>
      <c r="DB75" s="80"/>
      <c r="DC75" s="80"/>
      <c r="DD75" s="80"/>
      <c r="DE75" s="80"/>
      <c r="DF75" s="80"/>
      <c r="DG75" s="80"/>
      <c r="DH75" s="80"/>
      <c r="DI75" s="80"/>
      <c r="DJ75" s="80"/>
      <c r="DK75" s="80"/>
      <c r="DL75" s="80"/>
      <c r="DM75" s="80"/>
      <c r="DN75" s="80"/>
      <c r="DO75" s="80"/>
      <c r="DP75" s="80"/>
      <c r="DQ75" s="80"/>
      <c r="DR75" s="80"/>
      <c r="DS75" s="80"/>
      <c r="DT75" s="80"/>
      <c r="DU75" s="80"/>
      <c r="DV75" s="80"/>
      <c r="DW75" s="80"/>
      <c r="DX75" s="80"/>
      <c r="DY75" s="80"/>
      <c r="DZ75" s="80"/>
      <c r="EA75" s="80"/>
      <c r="EB75" s="80"/>
      <c r="EC75" s="80"/>
      <c r="ED75" s="80"/>
      <c r="EE75" s="80"/>
      <c r="EF75" s="80"/>
      <c r="EG75" s="80"/>
      <c r="EH75" s="80"/>
      <c r="EI75" s="80"/>
      <c r="EJ75" s="80"/>
      <c r="EK75" s="80"/>
      <c r="EL75" s="80"/>
      <c r="EM75" s="80"/>
      <c r="EN75" s="80"/>
      <c r="EO75" s="80"/>
      <c r="EP75" s="80"/>
      <c r="EQ75" s="80"/>
      <c r="ER75" s="80"/>
      <c r="ES75" s="80"/>
      <c r="ET75" s="80"/>
      <c r="EU75" s="80"/>
      <c r="EV75" s="80"/>
      <c r="EW75" s="80"/>
      <c r="EX75" s="80"/>
      <c r="EY75" s="80"/>
      <c r="EZ75" s="80"/>
      <c r="FA75" s="80"/>
      <c r="FB75" s="80"/>
      <c r="FC75" s="80"/>
      <c r="FD75" s="80"/>
      <c r="FE75" s="80"/>
      <c r="FF75" s="80"/>
      <c r="FG75" s="80"/>
      <c r="FH75" s="80"/>
    </row>
    <row r="76" spans="2:164" s="98" customFormat="1" ht="39.950000000000003" customHeight="1" x14ac:dyDescent="0.35">
      <c r="B76" s="97">
        <v>6</v>
      </c>
      <c r="C76" s="157"/>
      <c r="D76" s="157"/>
      <c r="E76" s="157"/>
      <c r="F76" s="157"/>
      <c r="G76" s="157"/>
      <c r="H76" s="157"/>
      <c r="I76" s="157"/>
      <c r="J76" s="157"/>
      <c r="K76" s="157"/>
      <c r="L76" s="80"/>
      <c r="M76" s="80"/>
      <c r="N76" s="80"/>
      <c r="O76" s="80"/>
      <c r="P76" s="80"/>
      <c r="Q76" s="80"/>
      <c r="R76" s="80"/>
      <c r="S76" s="80"/>
      <c r="T76" s="80"/>
      <c r="U76" s="80"/>
      <c r="V76" s="80"/>
      <c r="W76" s="80"/>
      <c r="X76" s="80"/>
      <c r="Y76" s="80"/>
      <c r="Z76" s="80"/>
      <c r="AA76" s="80"/>
      <c r="AB76" s="80"/>
      <c r="AC76" s="80"/>
      <c r="AD76" s="80"/>
      <c r="AE76" s="80"/>
      <c r="AF76" s="80"/>
      <c r="AG76" s="80"/>
      <c r="AH76" s="80"/>
      <c r="AI76" s="80"/>
      <c r="AJ76" s="80"/>
      <c r="AK76" s="80"/>
      <c r="AL76" s="80"/>
      <c r="AM76" s="80"/>
      <c r="AN76" s="80"/>
      <c r="AO76" s="80"/>
      <c r="AP76" s="80"/>
      <c r="AQ76" s="80"/>
      <c r="AR76" s="80"/>
      <c r="AS76" s="80"/>
      <c r="AT76" s="80"/>
      <c r="AU76" s="80"/>
      <c r="AV76" s="80"/>
      <c r="AW76" s="80"/>
      <c r="AX76" s="80"/>
      <c r="AY76" s="80"/>
      <c r="AZ76" s="80"/>
      <c r="BA76" s="80"/>
      <c r="BB76" s="80"/>
      <c r="BC76" s="80"/>
      <c r="BD76" s="80"/>
      <c r="BE76" s="80"/>
      <c r="BF76" s="80"/>
      <c r="BG76" s="80"/>
      <c r="BH76" s="80"/>
      <c r="BI76" s="80"/>
      <c r="BJ76" s="80"/>
      <c r="BK76" s="80"/>
      <c r="BL76" s="80"/>
      <c r="BM76" s="80"/>
      <c r="BN76" s="80"/>
      <c r="BO76" s="80"/>
      <c r="BP76" s="80"/>
      <c r="BQ76" s="80"/>
      <c r="BR76" s="80"/>
      <c r="BS76" s="80"/>
      <c r="BT76" s="80"/>
      <c r="BU76" s="80"/>
      <c r="BV76" s="80"/>
      <c r="BW76" s="80"/>
      <c r="BX76" s="80"/>
      <c r="BY76" s="80"/>
      <c r="BZ76" s="80"/>
      <c r="CA76" s="80"/>
      <c r="CB76" s="80"/>
      <c r="CC76" s="80"/>
      <c r="CD76" s="80"/>
      <c r="CE76" s="80"/>
      <c r="CF76" s="80"/>
      <c r="CG76" s="80"/>
      <c r="CH76" s="80"/>
      <c r="CI76" s="80"/>
      <c r="CJ76" s="80"/>
      <c r="CK76" s="80"/>
      <c r="CL76" s="80"/>
      <c r="CM76" s="80"/>
      <c r="CN76" s="80"/>
      <c r="CO76" s="80"/>
      <c r="CP76" s="80"/>
      <c r="CQ76" s="80"/>
      <c r="CR76" s="80"/>
      <c r="CS76" s="80"/>
      <c r="CT76" s="80"/>
      <c r="CU76" s="80"/>
      <c r="CV76" s="80"/>
      <c r="CW76" s="80"/>
      <c r="CX76" s="80"/>
      <c r="CY76" s="80"/>
      <c r="CZ76" s="80"/>
      <c r="DA76" s="80"/>
      <c r="DB76" s="80"/>
      <c r="DC76" s="80"/>
      <c r="DD76" s="80"/>
      <c r="DE76" s="80"/>
      <c r="DF76" s="80"/>
      <c r="DG76" s="80"/>
      <c r="DH76" s="80"/>
      <c r="DI76" s="80"/>
      <c r="DJ76" s="80"/>
      <c r="DK76" s="80"/>
      <c r="DL76" s="80"/>
      <c r="DM76" s="80"/>
      <c r="DN76" s="80"/>
      <c r="DO76" s="80"/>
      <c r="DP76" s="80"/>
      <c r="DQ76" s="80"/>
      <c r="DR76" s="80"/>
      <c r="DS76" s="80"/>
      <c r="DT76" s="80"/>
      <c r="DU76" s="80"/>
      <c r="DV76" s="80"/>
      <c r="DW76" s="80"/>
      <c r="DX76" s="80"/>
      <c r="DY76" s="80"/>
      <c r="DZ76" s="80"/>
      <c r="EA76" s="80"/>
      <c r="EB76" s="80"/>
      <c r="EC76" s="80"/>
      <c r="ED76" s="80"/>
      <c r="EE76" s="80"/>
      <c r="EF76" s="80"/>
      <c r="EG76" s="80"/>
      <c r="EH76" s="80"/>
      <c r="EI76" s="80"/>
      <c r="EJ76" s="80"/>
      <c r="EK76" s="80"/>
      <c r="EL76" s="80"/>
      <c r="EM76" s="80"/>
      <c r="EN76" s="80"/>
      <c r="EO76" s="80"/>
      <c r="EP76" s="80"/>
      <c r="EQ76" s="80"/>
      <c r="ER76" s="80"/>
      <c r="ES76" s="80"/>
      <c r="ET76" s="80"/>
      <c r="EU76" s="80"/>
      <c r="EV76" s="80"/>
      <c r="EW76" s="80"/>
      <c r="EX76" s="80"/>
      <c r="EY76" s="80"/>
      <c r="EZ76" s="80"/>
      <c r="FA76" s="80"/>
      <c r="FB76" s="80"/>
      <c r="FC76" s="80"/>
      <c r="FD76" s="80"/>
      <c r="FE76" s="80"/>
      <c r="FF76" s="80"/>
      <c r="FG76" s="80"/>
      <c r="FH76" s="80"/>
    </row>
    <row r="77" spans="2:164" s="98" customFormat="1" ht="39.950000000000003" customHeight="1" x14ac:dyDescent="0.35">
      <c r="B77" s="97">
        <v>7</v>
      </c>
      <c r="C77" s="157"/>
      <c r="D77" s="157"/>
      <c r="E77" s="157"/>
      <c r="F77" s="157"/>
      <c r="G77" s="157"/>
      <c r="H77" s="157"/>
      <c r="I77" s="157"/>
      <c r="J77" s="157"/>
      <c r="K77" s="157"/>
      <c r="L77" s="80"/>
      <c r="M77" s="80"/>
      <c r="N77" s="80"/>
      <c r="O77" s="80"/>
      <c r="P77" s="80"/>
      <c r="Q77" s="80"/>
      <c r="R77" s="80"/>
      <c r="S77" s="80"/>
      <c r="T77" s="80"/>
      <c r="U77" s="80"/>
      <c r="V77" s="80"/>
      <c r="W77" s="80"/>
      <c r="X77" s="80"/>
      <c r="Y77" s="80"/>
      <c r="Z77" s="80"/>
      <c r="AA77" s="80"/>
      <c r="AB77" s="80"/>
      <c r="AC77" s="80"/>
      <c r="AD77" s="80"/>
      <c r="AE77" s="80"/>
      <c r="AF77" s="80"/>
      <c r="AG77" s="80"/>
      <c r="AH77" s="80"/>
      <c r="AI77" s="80"/>
      <c r="AJ77" s="80"/>
      <c r="AK77" s="80"/>
      <c r="AL77" s="80"/>
      <c r="AM77" s="80"/>
      <c r="AN77" s="80"/>
      <c r="AO77" s="80"/>
      <c r="AP77" s="80"/>
      <c r="AQ77" s="80"/>
      <c r="AR77" s="80"/>
      <c r="AS77" s="80"/>
      <c r="AT77" s="80"/>
      <c r="AU77" s="80"/>
      <c r="AV77" s="80"/>
      <c r="AW77" s="80"/>
      <c r="AX77" s="80"/>
      <c r="AY77" s="80"/>
      <c r="AZ77" s="80"/>
      <c r="BA77" s="80"/>
      <c r="BB77" s="80"/>
      <c r="BC77" s="80"/>
      <c r="BD77" s="80"/>
      <c r="BE77" s="80"/>
      <c r="BF77" s="80"/>
      <c r="BG77" s="80"/>
      <c r="BH77" s="80"/>
      <c r="BI77" s="80"/>
      <c r="BJ77" s="80"/>
      <c r="BK77" s="80"/>
      <c r="BL77" s="80"/>
      <c r="BM77" s="80"/>
      <c r="BN77" s="80"/>
      <c r="BO77" s="80"/>
      <c r="BP77" s="80"/>
      <c r="BQ77" s="80"/>
      <c r="BR77" s="80"/>
      <c r="BS77" s="80"/>
      <c r="BT77" s="80"/>
      <c r="BU77" s="80"/>
      <c r="BV77" s="80"/>
      <c r="BW77" s="80"/>
      <c r="BX77" s="80"/>
      <c r="BY77" s="80"/>
      <c r="BZ77" s="80"/>
      <c r="CA77" s="80"/>
      <c r="CB77" s="80"/>
      <c r="CC77" s="80"/>
      <c r="CD77" s="80"/>
      <c r="CE77" s="80"/>
      <c r="CF77" s="80"/>
      <c r="CG77" s="80"/>
      <c r="CH77" s="80"/>
      <c r="CI77" s="80"/>
      <c r="CJ77" s="80"/>
      <c r="CK77" s="80"/>
      <c r="CL77" s="80"/>
      <c r="CM77" s="80"/>
      <c r="CN77" s="80"/>
      <c r="CO77" s="80"/>
      <c r="CP77" s="80"/>
      <c r="CQ77" s="80"/>
      <c r="CR77" s="80"/>
      <c r="CS77" s="80"/>
      <c r="CT77" s="80"/>
      <c r="CU77" s="80"/>
      <c r="CV77" s="80"/>
      <c r="CW77" s="80"/>
      <c r="CX77" s="80"/>
      <c r="CY77" s="80"/>
      <c r="CZ77" s="80"/>
      <c r="DA77" s="80"/>
      <c r="DB77" s="80"/>
      <c r="DC77" s="80"/>
      <c r="DD77" s="80"/>
      <c r="DE77" s="80"/>
      <c r="DF77" s="80"/>
      <c r="DG77" s="80"/>
      <c r="DH77" s="80"/>
      <c r="DI77" s="80"/>
      <c r="DJ77" s="80"/>
      <c r="DK77" s="80"/>
      <c r="DL77" s="80"/>
      <c r="DM77" s="80"/>
      <c r="DN77" s="80"/>
      <c r="DO77" s="80"/>
      <c r="DP77" s="80"/>
      <c r="DQ77" s="80"/>
      <c r="DR77" s="80"/>
      <c r="DS77" s="80"/>
      <c r="DT77" s="80"/>
      <c r="DU77" s="80"/>
      <c r="DV77" s="80"/>
      <c r="DW77" s="80"/>
      <c r="DX77" s="80"/>
      <c r="DY77" s="80"/>
      <c r="DZ77" s="80"/>
      <c r="EA77" s="80"/>
      <c r="EB77" s="80"/>
      <c r="EC77" s="80"/>
      <c r="ED77" s="80"/>
      <c r="EE77" s="80"/>
      <c r="EF77" s="80"/>
      <c r="EG77" s="80"/>
      <c r="EH77" s="80"/>
      <c r="EI77" s="80"/>
      <c r="EJ77" s="80"/>
      <c r="EK77" s="80"/>
      <c r="EL77" s="80"/>
      <c r="EM77" s="80"/>
      <c r="EN77" s="80"/>
      <c r="EO77" s="80"/>
      <c r="EP77" s="80"/>
      <c r="EQ77" s="80"/>
      <c r="ER77" s="80"/>
      <c r="ES77" s="80"/>
      <c r="ET77" s="80"/>
      <c r="EU77" s="80"/>
      <c r="EV77" s="80"/>
      <c r="EW77" s="80"/>
      <c r="EX77" s="80"/>
      <c r="EY77" s="80"/>
      <c r="EZ77" s="80"/>
      <c r="FA77" s="80"/>
      <c r="FB77" s="80"/>
      <c r="FC77" s="80"/>
      <c r="FD77" s="80"/>
      <c r="FE77" s="80"/>
      <c r="FF77" s="80"/>
      <c r="FG77" s="80"/>
      <c r="FH77" s="80"/>
    </row>
    <row r="78" spans="2:164" s="98" customFormat="1" ht="39.950000000000003" customHeight="1" x14ac:dyDescent="0.35">
      <c r="B78" s="97">
        <v>8</v>
      </c>
      <c r="C78" s="157"/>
      <c r="D78" s="157"/>
      <c r="E78" s="157"/>
      <c r="F78" s="157"/>
      <c r="G78" s="157"/>
      <c r="H78" s="157"/>
      <c r="I78" s="157"/>
      <c r="J78" s="157"/>
      <c r="K78" s="157"/>
      <c r="L78" s="80"/>
      <c r="M78" s="80"/>
      <c r="N78" s="80"/>
      <c r="O78" s="80"/>
      <c r="P78" s="80"/>
      <c r="Q78" s="80"/>
      <c r="R78" s="80"/>
      <c r="S78" s="80"/>
      <c r="T78" s="80"/>
      <c r="U78" s="80"/>
      <c r="V78" s="80"/>
      <c r="W78" s="80"/>
      <c r="X78" s="80"/>
      <c r="Y78" s="80"/>
      <c r="Z78" s="80"/>
      <c r="AA78" s="80"/>
      <c r="AB78" s="80"/>
      <c r="AC78" s="80"/>
      <c r="AD78" s="80"/>
      <c r="AE78" s="80"/>
      <c r="AF78" s="80"/>
      <c r="AG78" s="80"/>
      <c r="AH78" s="80"/>
      <c r="AI78" s="80"/>
      <c r="AJ78" s="80"/>
      <c r="AK78" s="80"/>
      <c r="AL78" s="80"/>
      <c r="AM78" s="80"/>
      <c r="AN78" s="80"/>
      <c r="AO78" s="80"/>
      <c r="AP78" s="80"/>
      <c r="AQ78" s="80"/>
      <c r="AR78" s="80"/>
      <c r="AS78" s="80"/>
      <c r="AT78" s="80"/>
      <c r="AU78" s="80"/>
      <c r="AV78" s="80"/>
      <c r="AW78" s="80"/>
      <c r="AX78" s="80"/>
      <c r="AY78" s="80"/>
      <c r="AZ78" s="80"/>
      <c r="BA78" s="80"/>
      <c r="BB78" s="80"/>
      <c r="BC78" s="80"/>
      <c r="BD78" s="80"/>
      <c r="BE78" s="80"/>
      <c r="BF78" s="80"/>
      <c r="BG78" s="80"/>
      <c r="BH78" s="80"/>
      <c r="BI78" s="80"/>
      <c r="BJ78" s="80"/>
      <c r="BK78" s="80"/>
      <c r="BL78" s="80"/>
      <c r="BM78" s="80"/>
      <c r="BN78" s="80"/>
      <c r="BO78" s="80"/>
      <c r="BP78" s="80"/>
      <c r="BQ78" s="80"/>
      <c r="BR78" s="80"/>
      <c r="BS78" s="80"/>
      <c r="BT78" s="80"/>
      <c r="BU78" s="80"/>
      <c r="BV78" s="80"/>
      <c r="BW78" s="80"/>
      <c r="BX78" s="80"/>
      <c r="BY78" s="80"/>
      <c r="BZ78" s="80"/>
      <c r="CA78" s="80"/>
      <c r="CB78" s="80"/>
      <c r="CC78" s="80"/>
      <c r="CD78" s="80"/>
      <c r="CE78" s="80"/>
      <c r="CF78" s="80"/>
      <c r="CG78" s="80"/>
      <c r="CH78" s="80"/>
      <c r="CI78" s="80"/>
      <c r="CJ78" s="80"/>
      <c r="CK78" s="80"/>
      <c r="CL78" s="80"/>
      <c r="CM78" s="80"/>
      <c r="CN78" s="80"/>
      <c r="CO78" s="80"/>
      <c r="CP78" s="80"/>
      <c r="CQ78" s="80"/>
      <c r="CR78" s="80"/>
      <c r="CS78" s="80"/>
      <c r="CT78" s="80"/>
      <c r="CU78" s="80"/>
      <c r="CV78" s="80"/>
      <c r="CW78" s="80"/>
      <c r="CX78" s="80"/>
      <c r="CY78" s="80"/>
      <c r="CZ78" s="80"/>
      <c r="DA78" s="80"/>
      <c r="DB78" s="80"/>
      <c r="DC78" s="80"/>
      <c r="DD78" s="80"/>
      <c r="DE78" s="80"/>
      <c r="DF78" s="80"/>
      <c r="DG78" s="80"/>
      <c r="DH78" s="80"/>
      <c r="DI78" s="80"/>
      <c r="DJ78" s="80"/>
      <c r="DK78" s="80"/>
      <c r="DL78" s="80"/>
      <c r="DM78" s="80"/>
      <c r="DN78" s="80"/>
      <c r="DO78" s="80"/>
      <c r="DP78" s="80"/>
      <c r="DQ78" s="80"/>
      <c r="DR78" s="80"/>
      <c r="DS78" s="80"/>
      <c r="DT78" s="80"/>
      <c r="DU78" s="80"/>
      <c r="DV78" s="80"/>
      <c r="DW78" s="80"/>
      <c r="DX78" s="80"/>
      <c r="DY78" s="80"/>
      <c r="DZ78" s="80"/>
      <c r="EA78" s="80"/>
      <c r="EB78" s="80"/>
      <c r="EC78" s="80"/>
      <c r="ED78" s="80"/>
      <c r="EE78" s="80"/>
      <c r="EF78" s="80"/>
      <c r="EG78" s="80"/>
      <c r="EH78" s="80"/>
      <c r="EI78" s="80"/>
      <c r="EJ78" s="80"/>
      <c r="EK78" s="80"/>
      <c r="EL78" s="80"/>
      <c r="EM78" s="80"/>
      <c r="EN78" s="80"/>
      <c r="EO78" s="80"/>
      <c r="EP78" s="80"/>
      <c r="EQ78" s="80"/>
      <c r="ER78" s="80"/>
      <c r="ES78" s="80"/>
      <c r="ET78" s="80"/>
      <c r="EU78" s="80"/>
      <c r="EV78" s="80"/>
      <c r="EW78" s="80"/>
      <c r="EX78" s="80"/>
      <c r="EY78" s="80"/>
      <c r="EZ78" s="80"/>
      <c r="FA78" s="80"/>
      <c r="FB78" s="80"/>
      <c r="FC78" s="80"/>
      <c r="FD78" s="80"/>
      <c r="FE78" s="80"/>
      <c r="FF78" s="80"/>
      <c r="FG78" s="80"/>
      <c r="FH78" s="80"/>
    </row>
    <row r="79" spans="2:164" s="98" customFormat="1" ht="39.950000000000003" customHeight="1" x14ac:dyDescent="0.35">
      <c r="B79" s="97">
        <v>9</v>
      </c>
      <c r="C79" s="157"/>
      <c r="D79" s="157"/>
      <c r="E79" s="157"/>
      <c r="F79" s="157"/>
      <c r="G79" s="157"/>
      <c r="H79" s="157"/>
      <c r="I79" s="157"/>
      <c r="J79" s="157"/>
      <c r="K79" s="157"/>
      <c r="L79" s="80"/>
      <c r="M79" s="80"/>
      <c r="N79" s="80"/>
      <c r="O79" s="80"/>
      <c r="P79" s="80"/>
      <c r="Q79" s="80"/>
      <c r="R79" s="80"/>
      <c r="S79" s="80"/>
      <c r="T79" s="80"/>
      <c r="U79" s="80"/>
      <c r="V79" s="80"/>
      <c r="W79" s="80"/>
      <c r="X79" s="80"/>
      <c r="Y79" s="80"/>
      <c r="Z79" s="80"/>
      <c r="AA79" s="80"/>
      <c r="AB79" s="80"/>
      <c r="AC79" s="80"/>
      <c r="AD79" s="80"/>
      <c r="AE79" s="80"/>
      <c r="AF79" s="80"/>
      <c r="AG79" s="80"/>
      <c r="AH79" s="80"/>
      <c r="AI79" s="80"/>
      <c r="AJ79" s="80"/>
      <c r="AK79" s="80"/>
      <c r="AL79" s="80"/>
      <c r="AM79" s="80"/>
      <c r="AN79" s="80"/>
      <c r="AO79" s="80"/>
      <c r="AP79" s="80"/>
      <c r="AQ79" s="80"/>
      <c r="AR79" s="80"/>
      <c r="AS79" s="80"/>
      <c r="AT79" s="80"/>
      <c r="AU79" s="80"/>
      <c r="AV79" s="80"/>
      <c r="AW79" s="80"/>
      <c r="AX79" s="80"/>
      <c r="AY79" s="80"/>
      <c r="AZ79" s="80"/>
      <c r="BA79" s="80"/>
      <c r="BB79" s="80"/>
      <c r="BC79" s="80"/>
      <c r="BD79" s="80"/>
      <c r="BE79" s="80"/>
      <c r="BF79" s="80"/>
      <c r="BG79" s="80"/>
      <c r="BH79" s="80"/>
      <c r="BI79" s="80"/>
      <c r="BJ79" s="80"/>
      <c r="BK79" s="80"/>
      <c r="BL79" s="80"/>
      <c r="BM79" s="80"/>
      <c r="BN79" s="80"/>
      <c r="BO79" s="80"/>
      <c r="BP79" s="80"/>
      <c r="BQ79" s="80"/>
      <c r="BR79" s="80"/>
      <c r="BS79" s="80"/>
      <c r="BT79" s="80"/>
      <c r="BU79" s="80"/>
      <c r="BV79" s="80"/>
      <c r="BW79" s="80"/>
      <c r="BX79" s="80"/>
      <c r="BY79" s="80"/>
      <c r="BZ79" s="80"/>
      <c r="CA79" s="80"/>
      <c r="CB79" s="80"/>
      <c r="CC79" s="80"/>
      <c r="CD79" s="80"/>
      <c r="CE79" s="80"/>
      <c r="CF79" s="80"/>
      <c r="CG79" s="80"/>
      <c r="CH79" s="80"/>
      <c r="CI79" s="80"/>
      <c r="CJ79" s="80"/>
      <c r="CK79" s="80"/>
      <c r="CL79" s="80"/>
      <c r="CM79" s="80"/>
      <c r="CN79" s="80"/>
      <c r="CO79" s="80"/>
      <c r="CP79" s="80"/>
      <c r="CQ79" s="80"/>
      <c r="CR79" s="80"/>
      <c r="CS79" s="80"/>
      <c r="CT79" s="80"/>
      <c r="CU79" s="80"/>
      <c r="CV79" s="80"/>
      <c r="CW79" s="80"/>
      <c r="CX79" s="80"/>
      <c r="CY79" s="80"/>
      <c r="CZ79" s="80"/>
      <c r="DA79" s="80"/>
      <c r="DB79" s="80"/>
      <c r="DC79" s="80"/>
      <c r="DD79" s="80"/>
      <c r="DE79" s="80"/>
      <c r="DF79" s="80"/>
      <c r="DG79" s="80"/>
      <c r="DH79" s="80"/>
      <c r="DI79" s="80"/>
      <c r="DJ79" s="80"/>
      <c r="DK79" s="80"/>
      <c r="DL79" s="80"/>
      <c r="DM79" s="80"/>
      <c r="DN79" s="80"/>
      <c r="DO79" s="80"/>
      <c r="DP79" s="80"/>
      <c r="DQ79" s="80"/>
      <c r="DR79" s="80"/>
      <c r="DS79" s="80"/>
      <c r="DT79" s="80"/>
      <c r="DU79" s="80"/>
      <c r="DV79" s="80"/>
      <c r="DW79" s="80"/>
      <c r="DX79" s="80"/>
      <c r="DY79" s="80"/>
      <c r="DZ79" s="80"/>
      <c r="EA79" s="80"/>
      <c r="EB79" s="80"/>
      <c r="EC79" s="80"/>
      <c r="ED79" s="80"/>
      <c r="EE79" s="80"/>
      <c r="EF79" s="80"/>
      <c r="EG79" s="80"/>
      <c r="EH79" s="80"/>
      <c r="EI79" s="80"/>
      <c r="EJ79" s="80"/>
      <c r="EK79" s="80"/>
      <c r="EL79" s="80"/>
      <c r="EM79" s="80"/>
      <c r="EN79" s="80"/>
      <c r="EO79" s="80"/>
      <c r="EP79" s="80"/>
      <c r="EQ79" s="80"/>
      <c r="ER79" s="80"/>
      <c r="ES79" s="80"/>
      <c r="ET79" s="80"/>
      <c r="EU79" s="80"/>
      <c r="EV79" s="80"/>
      <c r="EW79" s="80"/>
      <c r="EX79" s="80"/>
      <c r="EY79" s="80"/>
      <c r="EZ79" s="80"/>
      <c r="FA79" s="80"/>
      <c r="FB79" s="80"/>
      <c r="FC79" s="80"/>
      <c r="FD79" s="80"/>
      <c r="FE79" s="80"/>
      <c r="FF79" s="80"/>
      <c r="FG79" s="80"/>
      <c r="FH79" s="80"/>
    </row>
    <row r="80" spans="2:164" s="98" customFormat="1" ht="39.950000000000003" customHeight="1" x14ac:dyDescent="0.35">
      <c r="B80" s="97">
        <v>10</v>
      </c>
      <c r="C80" s="157"/>
      <c r="D80" s="157"/>
      <c r="E80" s="157"/>
      <c r="F80" s="157"/>
      <c r="G80" s="157"/>
      <c r="H80" s="157"/>
      <c r="I80" s="157"/>
      <c r="J80" s="157"/>
      <c r="K80" s="157"/>
      <c r="L80" s="80"/>
      <c r="M80" s="80"/>
      <c r="N80" s="80"/>
      <c r="O80" s="80"/>
      <c r="P80" s="80"/>
      <c r="Q80" s="80"/>
      <c r="R80" s="80"/>
      <c r="S80" s="80"/>
      <c r="T80" s="80"/>
      <c r="U80" s="80"/>
      <c r="V80" s="80"/>
      <c r="W80" s="80"/>
      <c r="X80" s="80"/>
      <c r="Y80" s="80"/>
      <c r="Z80" s="80"/>
      <c r="AA80" s="80"/>
      <c r="AB80" s="80"/>
      <c r="AC80" s="80"/>
      <c r="AD80" s="80"/>
      <c r="AE80" s="80"/>
      <c r="AF80" s="80"/>
      <c r="AG80" s="80"/>
      <c r="AH80" s="80"/>
      <c r="AI80" s="80"/>
      <c r="AJ80" s="80"/>
      <c r="AK80" s="80"/>
      <c r="AL80" s="80"/>
      <c r="AM80" s="80"/>
      <c r="AN80" s="80"/>
      <c r="AO80" s="80"/>
      <c r="AP80" s="80"/>
      <c r="AQ80" s="80"/>
      <c r="AR80" s="80"/>
      <c r="AS80" s="80"/>
      <c r="AT80" s="80"/>
      <c r="AU80" s="80"/>
      <c r="AV80" s="80"/>
      <c r="AW80" s="80"/>
      <c r="AX80" s="80"/>
      <c r="AY80" s="80"/>
      <c r="AZ80" s="80"/>
      <c r="BA80" s="80"/>
      <c r="BB80" s="80"/>
      <c r="BC80" s="80"/>
      <c r="BD80" s="80"/>
      <c r="BE80" s="80"/>
      <c r="BF80" s="80"/>
      <c r="BG80" s="80"/>
      <c r="BH80" s="80"/>
      <c r="BI80" s="80"/>
      <c r="BJ80" s="80"/>
      <c r="BK80" s="80"/>
      <c r="BL80" s="80"/>
      <c r="BM80" s="80"/>
      <c r="BN80" s="80"/>
      <c r="BO80" s="80"/>
      <c r="BP80" s="80"/>
      <c r="BQ80" s="80"/>
      <c r="BR80" s="80"/>
      <c r="BS80" s="80"/>
      <c r="BT80" s="80"/>
      <c r="BU80" s="80"/>
      <c r="BV80" s="80"/>
      <c r="BW80" s="80"/>
      <c r="BX80" s="80"/>
      <c r="BY80" s="80"/>
      <c r="BZ80" s="80"/>
      <c r="CA80" s="80"/>
      <c r="CB80" s="80"/>
      <c r="CC80" s="80"/>
      <c r="CD80" s="80"/>
      <c r="CE80" s="80"/>
      <c r="CF80" s="80"/>
      <c r="CG80" s="80"/>
      <c r="CH80" s="80"/>
      <c r="CI80" s="80"/>
      <c r="CJ80" s="80"/>
      <c r="CK80" s="80"/>
      <c r="CL80" s="80"/>
      <c r="CM80" s="80"/>
      <c r="CN80" s="80"/>
      <c r="CO80" s="80"/>
      <c r="CP80" s="80"/>
      <c r="CQ80" s="80"/>
      <c r="CR80" s="80"/>
      <c r="CS80" s="80"/>
      <c r="CT80" s="80"/>
      <c r="CU80" s="80"/>
      <c r="CV80" s="80"/>
      <c r="CW80" s="80"/>
      <c r="CX80" s="80"/>
      <c r="CY80" s="80"/>
      <c r="CZ80" s="80"/>
      <c r="DA80" s="80"/>
      <c r="DB80" s="80"/>
      <c r="DC80" s="80"/>
      <c r="DD80" s="80"/>
      <c r="DE80" s="80"/>
      <c r="DF80" s="80"/>
      <c r="DG80" s="80"/>
      <c r="DH80" s="80"/>
      <c r="DI80" s="80"/>
      <c r="DJ80" s="80"/>
      <c r="DK80" s="80"/>
      <c r="DL80" s="80"/>
      <c r="DM80" s="80"/>
      <c r="DN80" s="80"/>
      <c r="DO80" s="80"/>
      <c r="DP80" s="80"/>
      <c r="DQ80" s="80"/>
      <c r="DR80" s="80"/>
      <c r="DS80" s="80"/>
      <c r="DT80" s="80"/>
      <c r="DU80" s="80"/>
      <c r="DV80" s="80"/>
      <c r="DW80" s="80"/>
      <c r="DX80" s="80"/>
      <c r="DY80" s="80"/>
      <c r="DZ80" s="80"/>
      <c r="EA80" s="80"/>
      <c r="EB80" s="80"/>
      <c r="EC80" s="80"/>
      <c r="ED80" s="80"/>
      <c r="EE80" s="80"/>
      <c r="EF80" s="80"/>
      <c r="EG80" s="80"/>
      <c r="EH80" s="80"/>
      <c r="EI80" s="80"/>
      <c r="EJ80" s="80"/>
      <c r="EK80" s="80"/>
      <c r="EL80" s="80"/>
      <c r="EM80" s="80"/>
      <c r="EN80" s="80"/>
      <c r="EO80" s="80"/>
      <c r="EP80" s="80"/>
      <c r="EQ80" s="80"/>
      <c r="ER80" s="80"/>
      <c r="ES80" s="80"/>
      <c r="ET80" s="80"/>
      <c r="EU80" s="80"/>
      <c r="EV80" s="80"/>
      <c r="EW80" s="80"/>
      <c r="EX80" s="80"/>
      <c r="EY80" s="80"/>
      <c r="EZ80" s="80"/>
      <c r="FA80" s="80"/>
      <c r="FB80" s="80"/>
      <c r="FC80" s="80"/>
      <c r="FD80" s="80"/>
      <c r="FE80" s="80"/>
      <c r="FF80" s="80"/>
      <c r="FG80" s="80"/>
      <c r="FH80" s="80"/>
    </row>
    <row r="81" spans="2:164" s="98" customFormat="1" ht="39.950000000000003" customHeight="1" x14ac:dyDescent="0.35">
      <c r="B81" s="97">
        <v>11</v>
      </c>
      <c r="C81" s="157"/>
      <c r="D81" s="157"/>
      <c r="E81" s="157"/>
      <c r="F81" s="157"/>
      <c r="G81" s="157"/>
      <c r="H81" s="157"/>
      <c r="I81" s="157"/>
      <c r="J81" s="157"/>
      <c r="K81" s="157"/>
      <c r="L81" s="80"/>
      <c r="M81" s="80"/>
      <c r="N81" s="80"/>
      <c r="O81" s="80"/>
      <c r="P81" s="80"/>
      <c r="Q81" s="80"/>
      <c r="R81" s="80"/>
      <c r="S81" s="80"/>
      <c r="T81" s="80"/>
      <c r="U81" s="80"/>
      <c r="V81" s="80"/>
      <c r="W81" s="80"/>
      <c r="X81" s="80"/>
      <c r="Y81" s="80"/>
      <c r="Z81" s="80"/>
      <c r="AA81" s="80"/>
      <c r="AB81" s="80"/>
      <c r="AC81" s="80"/>
      <c r="AD81" s="80"/>
      <c r="AE81" s="80"/>
      <c r="AF81" s="80"/>
      <c r="AG81" s="80"/>
      <c r="AH81" s="80"/>
      <c r="AI81" s="80"/>
      <c r="AJ81" s="80"/>
      <c r="AK81" s="80"/>
      <c r="AL81" s="80"/>
      <c r="AM81" s="80"/>
      <c r="AN81" s="80"/>
      <c r="AO81" s="80"/>
      <c r="AP81" s="80"/>
      <c r="AQ81" s="80"/>
      <c r="AR81" s="80"/>
      <c r="AS81" s="80"/>
      <c r="AT81" s="80"/>
      <c r="AU81" s="80"/>
      <c r="AV81" s="80"/>
      <c r="AW81" s="80"/>
      <c r="AX81" s="80"/>
      <c r="AY81" s="80"/>
      <c r="AZ81" s="80"/>
      <c r="BA81" s="80"/>
      <c r="BB81" s="80"/>
      <c r="BC81" s="80"/>
      <c r="BD81" s="80"/>
      <c r="BE81" s="80"/>
      <c r="BF81" s="80"/>
      <c r="BG81" s="80"/>
      <c r="BH81" s="80"/>
      <c r="BI81" s="80"/>
      <c r="BJ81" s="80"/>
      <c r="BK81" s="80"/>
      <c r="BL81" s="80"/>
      <c r="BM81" s="80"/>
      <c r="BN81" s="80"/>
      <c r="BO81" s="80"/>
      <c r="BP81" s="80"/>
      <c r="BQ81" s="80"/>
      <c r="BR81" s="80"/>
      <c r="BS81" s="80"/>
      <c r="BT81" s="80"/>
      <c r="BU81" s="80"/>
      <c r="BV81" s="80"/>
      <c r="BW81" s="80"/>
      <c r="BX81" s="80"/>
      <c r="BY81" s="80"/>
      <c r="BZ81" s="80"/>
      <c r="CA81" s="80"/>
      <c r="CB81" s="80"/>
      <c r="CC81" s="80"/>
      <c r="CD81" s="80"/>
      <c r="CE81" s="80"/>
      <c r="CF81" s="80"/>
      <c r="CG81" s="80"/>
      <c r="CH81" s="80"/>
      <c r="CI81" s="80"/>
      <c r="CJ81" s="80"/>
      <c r="CK81" s="80"/>
      <c r="CL81" s="80"/>
      <c r="CM81" s="80"/>
      <c r="CN81" s="80"/>
      <c r="CO81" s="80"/>
      <c r="CP81" s="80"/>
      <c r="CQ81" s="80"/>
      <c r="CR81" s="80"/>
      <c r="CS81" s="80"/>
      <c r="CT81" s="80"/>
      <c r="CU81" s="80"/>
      <c r="CV81" s="80"/>
      <c r="CW81" s="80"/>
      <c r="CX81" s="80"/>
      <c r="CY81" s="80"/>
      <c r="CZ81" s="80"/>
      <c r="DA81" s="80"/>
      <c r="DB81" s="80"/>
      <c r="DC81" s="80"/>
      <c r="DD81" s="80"/>
      <c r="DE81" s="80"/>
      <c r="DF81" s="80"/>
      <c r="DG81" s="80"/>
      <c r="DH81" s="80"/>
      <c r="DI81" s="80"/>
      <c r="DJ81" s="80"/>
      <c r="DK81" s="80"/>
      <c r="DL81" s="80"/>
      <c r="DM81" s="80"/>
      <c r="DN81" s="80"/>
      <c r="DO81" s="80"/>
      <c r="DP81" s="80"/>
      <c r="DQ81" s="80"/>
      <c r="DR81" s="80"/>
      <c r="DS81" s="80"/>
      <c r="DT81" s="80"/>
      <c r="DU81" s="80"/>
      <c r="DV81" s="80"/>
      <c r="DW81" s="80"/>
      <c r="DX81" s="80"/>
      <c r="DY81" s="80"/>
      <c r="DZ81" s="80"/>
      <c r="EA81" s="80"/>
      <c r="EB81" s="80"/>
      <c r="EC81" s="80"/>
      <c r="ED81" s="80"/>
      <c r="EE81" s="80"/>
      <c r="EF81" s="80"/>
      <c r="EG81" s="80"/>
      <c r="EH81" s="80"/>
      <c r="EI81" s="80"/>
      <c r="EJ81" s="80"/>
      <c r="EK81" s="80"/>
      <c r="EL81" s="80"/>
      <c r="EM81" s="80"/>
      <c r="EN81" s="80"/>
      <c r="EO81" s="80"/>
      <c r="EP81" s="80"/>
      <c r="EQ81" s="80"/>
      <c r="ER81" s="80"/>
      <c r="ES81" s="80"/>
      <c r="ET81" s="80"/>
      <c r="EU81" s="80"/>
      <c r="EV81" s="80"/>
      <c r="EW81" s="80"/>
      <c r="EX81" s="80"/>
      <c r="EY81" s="80"/>
      <c r="EZ81" s="80"/>
      <c r="FA81" s="80"/>
      <c r="FB81" s="80"/>
      <c r="FC81" s="80"/>
      <c r="FD81" s="80"/>
      <c r="FE81" s="80"/>
      <c r="FF81" s="80"/>
      <c r="FG81" s="80"/>
      <c r="FH81" s="80"/>
    </row>
    <row r="82" spans="2:164" s="80" customFormat="1" ht="39.950000000000003" customHeight="1" x14ac:dyDescent="0.35">
      <c r="B82" s="97">
        <v>12</v>
      </c>
      <c r="C82" s="157"/>
      <c r="D82" s="157"/>
      <c r="E82" s="157"/>
      <c r="F82" s="157"/>
      <c r="G82" s="157"/>
      <c r="H82" s="157"/>
      <c r="I82" s="157"/>
      <c r="J82" s="157"/>
      <c r="K82" s="157"/>
    </row>
    <row r="83" spans="2:164" x14ac:dyDescent="0.25">
      <c r="B83" s="14" t="s">
        <v>82</v>
      </c>
    </row>
    <row r="84" spans="2:164" ht="11.25" customHeight="1" x14ac:dyDescent="0.25">
      <c r="B84" s="2"/>
    </row>
    <row r="85" spans="2:164" ht="11.25" customHeight="1" thickBot="1" x14ac:dyDescent="0.3">
      <c r="B85" s="2"/>
    </row>
    <row r="86" spans="2:164" ht="25.5" customHeight="1" thickBot="1" x14ac:dyDescent="0.3">
      <c r="B86" s="175" t="s">
        <v>48</v>
      </c>
      <c r="C86" s="176"/>
      <c r="D86" s="176"/>
      <c r="E86" s="176"/>
      <c r="F86" s="176"/>
      <c r="G86" s="176"/>
      <c r="H86" s="176"/>
      <c r="I86" s="176"/>
      <c r="J86" s="176"/>
      <c r="K86" s="178"/>
    </row>
    <row r="87" spans="2:164" s="80" customFormat="1" ht="27" customHeight="1" thickBot="1" x14ac:dyDescent="0.4">
      <c r="B87" s="31" t="s">
        <v>44</v>
      </c>
      <c r="C87" s="336" t="s">
        <v>62</v>
      </c>
      <c r="D87" s="337"/>
      <c r="E87" s="337"/>
      <c r="F87" s="337"/>
      <c r="G87" s="337"/>
      <c r="H87" s="337"/>
      <c r="I87" s="337"/>
      <c r="J87" s="337"/>
      <c r="K87" s="338"/>
    </row>
    <row r="88" spans="2:164" s="80" customFormat="1" ht="39.950000000000003" customHeight="1" x14ac:dyDescent="0.35">
      <c r="B88" s="99" t="s">
        <v>49</v>
      </c>
      <c r="C88" s="324"/>
      <c r="D88" s="325"/>
      <c r="E88" s="325"/>
      <c r="F88" s="325"/>
      <c r="G88" s="325"/>
      <c r="H88" s="325"/>
      <c r="I88" s="325"/>
      <c r="J88" s="325"/>
      <c r="K88" s="326"/>
    </row>
    <row r="89" spans="2:164" s="80" customFormat="1" ht="39.950000000000003" customHeight="1" x14ac:dyDescent="0.35">
      <c r="B89" s="100" t="s">
        <v>50</v>
      </c>
      <c r="C89" s="327"/>
      <c r="D89" s="157"/>
      <c r="E89" s="157"/>
      <c r="F89" s="157"/>
      <c r="G89" s="157"/>
      <c r="H89" s="157"/>
      <c r="I89" s="157"/>
      <c r="J89" s="157"/>
      <c r="K89" s="328"/>
    </row>
    <row r="90" spans="2:164" s="80" customFormat="1" ht="39.950000000000003" customHeight="1" x14ac:dyDescent="0.35">
      <c r="B90" s="100" t="s">
        <v>51</v>
      </c>
      <c r="C90" s="327"/>
      <c r="D90" s="157"/>
      <c r="E90" s="157"/>
      <c r="F90" s="157"/>
      <c r="G90" s="157"/>
      <c r="H90" s="157"/>
      <c r="I90" s="157"/>
      <c r="J90" s="157"/>
      <c r="K90" s="328"/>
    </row>
    <row r="91" spans="2:164" s="80" customFormat="1" ht="39.950000000000003" customHeight="1" x14ac:dyDescent="0.35">
      <c r="B91" s="100" t="s">
        <v>52</v>
      </c>
      <c r="C91" s="327"/>
      <c r="D91" s="157"/>
      <c r="E91" s="157"/>
      <c r="F91" s="157"/>
      <c r="G91" s="157"/>
      <c r="H91" s="157"/>
      <c r="I91" s="157"/>
      <c r="J91" s="157"/>
      <c r="K91" s="328"/>
    </row>
    <row r="92" spans="2:164" s="80" customFormat="1" ht="39.950000000000003" customHeight="1" x14ac:dyDescent="0.35">
      <c r="B92" s="100" t="s">
        <v>53</v>
      </c>
      <c r="C92" s="327"/>
      <c r="D92" s="157"/>
      <c r="E92" s="157"/>
      <c r="F92" s="157"/>
      <c r="G92" s="157"/>
      <c r="H92" s="157"/>
      <c r="I92" s="157"/>
      <c r="J92" s="157"/>
      <c r="K92" s="328"/>
    </row>
    <row r="93" spans="2:164" s="80" customFormat="1" ht="39.950000000000003" customHeight="1" x14ac:dyDescent="0.35">
      <c r="B93" s="100" t="s">
        <v>54</v>
      </c>
      <c r="C93" s="327"/>
      <c r="D93" s="157"/>
      <c r="E93" s="157"/>
      <c r="F93" s="157"/>
      <c r="G93" s="157"/>
      <c r="H93" s="157"/>
      <c r="I93" s="157"/>
      <c r="J93" s="157"/>
      <c r="K93" s="328"/>
    </row>
    <row r="94" spans="2:164" s="80" customFormat="1" ht="39.950000000000003" customHeight="1" x14ac:dyDescent="0.35">
      <c r="B94" s="100" t="s">
        <v>55</v>
      </c>
      <c r="C94" s="327"/>
      <c r="D94" s="157"/>
      <c r="E94" s="157"/>
      <c r="F94" s="157"/>
      <c r="G94" s="157"/>
      <c r="H94" s="157"/>
      <c r="I94" s="157"/>
      <c r="J94" s="157"/>
      <c r="K94" s="328"/>
    </row>
    <row r="95" spans="2:164" s="80" customFormat="1" ht="39.950000000000003" customHeight="1" x14ac:dyDescent="0.35">
      <c r="B95" s="100" t="s">
        <v>56</v>
      </c>
      <c r="C95" s="327"/>
      <c r="D95" s="157"/>
      <c r="E95" s="157"/>
      <c r="F95" s="157"/>
      <c r="G95" s="157"/>
      <c r="H95" s="157"/>
      <c r="I95" s="157"/>
      <c r="J95" s="157"/>
      <c r="K95" s="328"/>
    </row>
    <row r="96" spans="2:164" s="80" customFormat="1" ht="39.950000000000003" customHeight="1" x14ac:dyDescent="0.35">
      <c r="B96" s="100" t="s">
        <v>57</v>
      </c>
      <c r="C96" s="327"/>
      <c r="D96" s="157"/>
      <c r="E96" s="157"/>
      <c r="F96" s="157"/>
      <c r="G96" s="157"/>
      <c r="H96" s="157"/>
      <c r="I96" s="157"/>
      <c r="J96" s="157"/>
      <c r="K96" s="328"/>
    </row>
    <row r="97" spans="2:11" s="80" customFormat="1" ht="39.950000000000003" customHeight="1" x14ac:dyDescent="0.35">
      <c r="B97" s="100" t="s">
        <v>58</v>
      </c>
      <c r="C97" s="327"/>
      <c r="D97" s="157"/>
      <c r="E97" s="157"/>
      <c r="F97" s="157"/>
      <c r="G97" s="157"/>
      <c r="H97" s="157"/>
      <c r="I97" s="157"/>
      <c r="J97" s="157"/>
      <c r="K97" s="328"/>
    </row>
    <row r="98" spans="2:11" s="80" customFormat="1" ht="39.950000000000003" customHeight="1" x14ac:dyDescent="0.35">
      <c r="B98" s="100" t="s">
        <v>59</v>
      </c>
      <c r="C98" s="327"/>
      <c r="D98" s="157"/>
      <c r="E98" s="157"/>
      <c r="F98" s="157"/>
      <c r="G98" s="157"/>
      <c r="H98" s="157"/>
      <c r="I98" s="157"/>
      <c r="J98" s="157"/>
      <c r="K98" s="328"/>
    </row>
    <row r="99" spans="2:11" s="80" customFormat="1" ht="39.950000000000003" customHeight="1" thickBot="1" x14ac:dyDescent="0.4">
      <c r="B99" s="101" t="s">
        <v>60</v>
      </c>
      <c r="C99" s="329"/>
      <c r="D99" s="330"/>
      <c r="E99" s="330"/>
      <c r="F99" s="330"/>
      <c r="G99" s="330"/>
      <c r="H99" s="330"/>
      <c r="I99" s="330"/>
      <c r="J99" s="330"/>
      <c r="K99" s="331"/>
    </row>
    <row r="100" spans="2:11" ht="15.75" thickBot="1" x14ac:dyDescent="0.3">
      <c r="B100" s="2"/>
    </row>
    <row r="101" spans="2:11" ht="27" customHeight="1" thickBot="1" x14ac:dyDescent="0.3">
      <c r="B101" s="175" t="s">
        <v>99</v>
      </c>
      <c r="C101" s="176"/>
      <c r="D101" s="176"/>
      <c r="E101" s="176"/>
      <c r="F101" s="176"/>
      <c r="G101" s="176"/>
      <c r="H101" s="176"/>
      <c r="I101" s="176"/>
      <c r="J101" s="176"/>
      <c r="K101" s="178"/>
    </row>
    <row r="102" spans="2:11" ht="88.5" customHeight="1" thickBot="1" x14ac:dyDescent="0.3">
      <c r="B102" s="297"/>
      <c r="C102" s="298"/>
      <c r="D102" s="298"/>
      <c r="E102" s="298"/>
      <c r="F102" s="298"/>
      <c r="G102" s="298"/>
      <c r="H102" s="298"/>
      <c r="I102" s="298"/>
      <c r="J102" s="298"/>
      <c r="K102" s="299"/>
    </row>
    <row r="103" spans="2:11" ht="12.75" customHeight="1" thickBot="1" x14ac:dyDescent="0.3">
      <c r="C103" s="1"/>
    </row>
    <row r="104" spans="2:11" ht="27.75" customHeight="1" thickBot="1" x14ac:dyDescent="0.3">
      <c r="B104" s="175" t="s">
        <v>63</v>
      </c>
      <c r="C104" s="176"/>
      <c r="D104" s="176"/>
      <c r="E104" s="176"/>
      <c r="F104" s="176"/>
      <c r="G104" s="176"/>
      <c r="H104" s="176"/>
      <c r="I104" s="176"/>
      <c r="J104" s="176"/>
      <c r="K104" s="178"/>
    </row>
    <row r="105" spans="2:11" ht="23.25" customHeight="1" thickBot="1" x14ac:dyDescent="0.3">
      <c r="B105" s="45" t="s">
        <v>44</v>
      </c>
      <c r="C105" s="337" t="s">
        <v>64</v>
      </c>
      <c r="D105" s="337"/>
      <c r="E105" s="337"/>
      <c r="F105" s="337"/>
      <c r="G105" s="337"/>
      <c r="H105" s="337"/>
      <c r="I105" s="337"/>
      <c r="J105" s="337"/>
      <c r="K105" s="338"/>
    </row>
    <row r="106" spans="2:11" s="80" customFormat="1" ht="39.950000000000003" customHeight="1" x14ac:dyDescent="0.35">
      <c r="B106" s="93">
        <v>1</v>
      </c>
      <c r="C106" s="342"/>
      <c r="D106" s="343"/>
      <c r="E106" s="343"/>
      <c r="F106" s="343"/>
      <c r="G106" s="343"/>
      <c r="H106" s="343"/>
      <c r="I106" s="343"/>
      <c r="J106" s="343"/>
      <c r="K106" s="344"/>
    </row>
    <row r="107" spans="2:11" s="80" customFormat="1" ht="39.950000000000003" customHeight="1" thickBot="1" x14ac:dyDescent="0.4">
      <c r="B107" s="96">
        <v>2</v>
      </c>
      <c r="C107" s="345"/>
      <c r="D107" s="346"/>
      <c r="E107" s="346"/>
      <c r="F107" s="346"/>
      <c r="G107" s="346"/>
      <c r="H107" s="346"/>
      <c r="I107" s="346"/>
      <c r="J107" s="346"/>
      <c r="K107" s="347"/>
    </row>
    <row r="108" spans="2:11" ht="15.75" thickBot="1" x14ac:dyDescent="0.3">
      <c r="B108" s="2"/>
    </row>
    <row r="109" spans="2:11" ht="21.75" customHeight="1" thickBot="1" x14ac:dyDescent="0.3">
      <c r="B109" s="175" t="s">
        <v>65</v>
      </c>
      <c r="C109" s="176"/>
      <c r="D109" s="176"/>
      <c r="E109" s="176"/>
      <c r="F109" s="176"/>
      <c r="G109" s="176"/>
      <c r="H109" s="176"/>
      <c r="I109" s="176"/>
      <c r="J109" s="176"/>
      <c r="K109" s="178"/>
    </row>
    <row r="110" spans="2:11" ht="36.75" customHeight="1" x14ac:dyDescent="0.25">
      <c r="B110" s="46" t="s">
        <v>44</v>
      </c>
      <c r="C110" s="336" t="s">
        <v>66</v>
      </c>
      <c r="D110" s="338"/>
      <c r="E110" s="336" t="s">
        <v>67</v>
      </c>
      <c r="F110" s="337"/>
      <c r="G110" s="338"/>
      <c r="H110" s="336" t="s">
        <v>68</v>
      </c>
      <c r="I110" s="337"/>
      <c r="J110" s="337"/>
      <c r="K110" s="338"/>
    </row>
    <row r="111" spans="2:11" s="80" customFormat="1" ht="39.950000000000003" customHeight="1" x14ac:dyDescent="0.35">
      <c r="B111" s="97">
        <v>1</v>
      </c>
      <c r="C111" s="157"/>
      <c r="D111" s="157"/>
      <c r="E111" s="157"/>
      <c r="F111" s="157"/>
      <c r="G111" s="157"/>
      <c r="H111" s="450"/>
      <c r="I111" s="451"/>
      <c r="J111" s="451"/>
      <c r="K111" s="452"/>
    </row>
    <row r="112" spans="2:11" s="80" customFormat="1" ht="39.950000000000003" customHeight="1" x14ac:dyDescent="0.35">
      <c r="B112" s="97">
        <v>2</v>
      </c>
      <c r="C112" s="157"/>
      <c r="D112" s="157"/>
      <c r="E112" s="157"/>
      <c r="F112" s="157"/>
      <c r="G112" s="157"/>
      <c r="H112" s="450"/>
      <c r="I112" s="451"/>
      <c r="J112" s="451"/>
      <c r="K112" s="452"/>
    </row>
    <row r="113" spans="2:11" s="80" customFormat="1" ht="39.950000000000003" customHeight="1" x14ac:dyDescent="0.35">
      <c r="B113" s="97">
        <v>3</v>
      </c>
      <c r="C113" s="157"/>
      <c r="D113" s="157"/>
      <c r="E113" s="157"/>
      <c r="F113" s="157"/>
      <c r="G113" s="157"/>
      <c r="H113" s="450"/>
      <c r="I113" s="451"/>
      <c r="J113" s="451"/>
      <c r="K113" s="452"/>
    </row>
    <row r="114" spans="2:11" s="80" customFormat="1" ht="39.950000000000003" customHeight="1" x14ac:dyDescent="0.35">
      <c r="B114" s="97">
        <v>4</v>
      </c>
      <c r="C114" s="157"/>
      <c r="D114" s="157"/>
      <c r="E114" s="157"/>
      <c r="F114" s="157"/>
      <c r="G114" s="157"/>
      <c r="H114" s="450"/>
      <c r="I114" s="451"/>
      <c r="J114" s="451"/>
      <c r="K114" s="452"/>
    </row>
    <row r="115" spans="2:11" ht="15.75" thickBot="1" x14ac:dyDescent="0.3">
      <c r="B115" s="2"/>
    </row>
    <row r="116" spans="2:11" ht="27" thickBot="1" x14ac:dyDescent="0.3">
      <c r="B116" s="175" t="s">
        <v>121</v>
      </c>
      <c r="C116" s="176"/>
      <c r="D116" s="176"/>
      <c r="E116" s="176"/>
      <c r="F116" s="176"/>
      <c r="G116" s="176"/>
      <c r="H116" s="176"/>
      <c r="I116" s="176"/>
      <c r="J116" s="176"/>
      <c r="K116" s="178"/>
    </row>
    <row r="117" spans="2:11" ht="41.25" customHeight="1" thickBot="1" x14ac:dyDescent="0.3">
      <c r="B117" s="46" t="s">
        <v>44</v>
      </c>
      <c r="C117" s="230" t="s">
        <v>122</v>
      </c>
      <c r="D117" s="233"/>
      <c r="E117" s="233"/>
      <c r="F117" s="233"/>
      <c r="G117" s="233"/>
      <c r="H117" s="233"/>
      <c r="I117" s="233"/>
      <c r="J117" s="233"/>
      <c r="K117" s="234"/>
    </row>
    <row r="118" spans="2:11" ht="132" customHeight="1" thickBot="1" x14ac:dyDescent="0.3">
      <c r="B118" s="48">
        <v>1</v>
      </c>
      <c r="C118" s="297"/>
      <c r="D118" s="298"/>
      <c r="E118" s="298"/>
      <c r="F118" s="298"/>
      <c r="G118" s="298"/>
      <c r="H118" s="298"/>
      <c r="I118" s="298"/>
      <c r="J118" s="298"/>
      <c r="K118" s="299"/>
    </row>
    <row r="120" spans="2:11" ht="7.5" customHeight="1" thickBot="1" x14ac:dyDescent="0.3"/>
    <row r="121" spans="2:11" ht="31.5" customHeight="1" thickBot="1" x14ac:dyDescent="0.3">
      <c r="B121" s="339" t="s">
        <v>69</v>
      </c>
      <c r="C121" s="340"/>
      <c r="D121" s="340"/>
      <c r="E121" s="340"/>
      <c r="F121" s="340"/>
      <c r="G121" s="340"/>
      <c r="H121" s="340"/>
      <c r="I121" s="340"/>
      <c r="J121" s="340"/>
      <c r="K121" s="341"/>
    </row>
    <row r="122" spans="2:11" ht="15.75" thickBot="1" x14ac:dyDescent="0.3">
      <c r="C122" s="1"/>
    </row>
    <row r="123" spans="2:11" ht="23.25" customHeight="1" thickBot="1" x14ac:dyDescent="0.3">
      <c r="C123" s="175" t="s">
        <v>120</v>
      </c>
      <c r="D123" s="176"/>
      <c r="E123" s="176"/>
      <c r="F123" s="176"/>
      <c r="G123" s="176"/>
      <c r="H123" s="178"/>
    </row>
    <row r="124" spans="2:11" ht="60.75" customHeight="1" thickBot="1" x14ac:dyDescent="0.3">
      <c r="C124" s="30" t="s">
        <v>44</v>
      </c>
      <c r="D124" s="30" t="s">
        <v>70</v>
      </c>
      <c r="E124" s="30" t="s">
        <v>71</v>
      </c>
      <c r="F124" s="30" t="s">
        <v>72</v>
      </c>
      <c r="G124" s="30" t="s">
        <v>73</v>
      </c>
      <c r="H124" s="30" t="s">
        <v>37</v>
      </c>
    </row>
    <row r="125" spans="2:11" s="80" customFormat="1" ht="39.950000000000003" customHeight="1" thickBot="1" x14ac:dyDescent="0.4">
      <c r="C125" s="93">
        <v>1</v>
      </c>
      <c r="D125" s="93" t="s">
        <v>74</v>
      </c>
      <c r="E125" s="102">
        <f>DIFUSION</f>
        <v>0</v>
      </c>
      <c r="F125" s="103">
        <f>E196</f>
        <v>0</v>
      </c>
      <c r="G125" s="103">
        <f>ATDIFUSION</f>
        <v>0</v>
      </c>
      <c r="H125" s="104">
        <f>SUM(E125+F125+G125)</f>
        <v>0</v>
      </c>
    </row>
    <row r="126" spans="2:11" s="80" customFormat="1" ht="39.950000000000003" customHeight="1" thickBot="1" x14ac:dyDescent="0.4">
      <c r="C126" s="105">
        <v>2</v>
      </c>
      <c r="D126" s="105" t="s">
        <v>75</v>
      </c>
      <c r="E126" s="106">
        <f>INVERSION</f>
        <v>0</v>
      </c>
      <c r="F126" s="107">
        <f>APINVERSION</f>
        <v>0</v>
      </c>
      <c r="G126" s="107">
        <f>ATINVERSION</f>
        <v>0</v>
      </c>
      <c r="H126" s="104">
        <f t="shared" ref="H126:H130" si="0">SUM(E126+F126+G126)</f>
        <v>0</v>
      </c>
    </row>
    <row r="127" spans="2:11" s="80" customFormat="1" ht="39.950000000000003" customHeight="1" thickBot="1" x14ac:dyDescent="0.4">
      <c r="C127" s="93">
        <v>3</v>
      </c>
      <c r="D127" s="93" t="s">
        <v>76</v>
      </c>
      <c r="E127" s="102">
        <f>OPERACION</f>
        <v>0</v>
      </c>
      <c r="F127" s="103">
        <f>APOPERACION</f>
        <v>0</v>
      </c>
      <c r="G127" s="103">
        <f>ATOPERACION</f>
        <v>0</v>
      </c>
      <c r="H127" s="104">
        <f t="shared" si="0"/>
        <v>0</v>
      </c>
    </row>
    <row r="128" spans="2:11" s="80" customFormat="1" ht="39.950000000000003" customHeight="1" thickBot="1" x14ac:dyDescent="0.4">
      <c r="C128" s="105">
        <v>4</v>
      </c>
      <c r="D128" s="105" t="s">
        <v>77</v>
      </c>
      <c r="E128" s="106">
        <f>J188</f>
        <v>0</v>
      </c>
      <c r="F128" s="107">
        <f>APHONORARIOS</f>
        <v>0</v>
      </c>
      <c r="G128" s="107">
        <f>ATHONORARIOS</f>
        <v>0</v>
      </c>
      <c r="H128" s="104">
        <f t="shared" si="0"/>
        <v>0</v>
      </c>
    </row>
    <row r="129" spans="1:11" s="80" customFormat="1" ht="39.950000000000003" customHeight="1" thickBot="1" x14ac:dyDescent="0.4">
      <c r="C129" s="93">
        <v>5</v>
      </c>
      <c r="D129" s="93" t="s">
        <v>78</v>
      </c>
      <c r="E129" s="102">
        <f>MONTOU</f>
        <v>0</v>
      </c>
      <c r="F129" s="103">
        <f>APIMPREVISTOS</f>
        <v>0</v>
      </c>
      <c r="G129" s="103">
        <f>ATIMPREVISTOS</f>
        <v>0</v>
      </c>
      <c r="H129" s="104">
        <f t="shared" si="0"/>
        <v>0</v>
      </c>
    </row>
    <row r="130" spans="1:11" s="80" customFormat="1" ht="39.950000000000003" customHeight="1" thickBot="1" x14ac:dyDescent="0.4">
      <c r="C130" s="108">
        <v>6</v>
      </c>
      <c r="D130" s="108" t="s">
        <v>37</v>
      </c>
      <c r="E130" s="109">
        <f>SUBTOTAL(9,E125:E129)</f>
        <v>0</v>
      </c>
      <c r="F130" s="110">
        <f>SUM(F125:F129)</f>
        <v>0</v>
      </c>
      <c r="G130" s="110">
        <f>SUM(G125:G129)</f>
        <v>0</v>
      </c>
      <c r="H130" s="111">
        <f t="shared" si="0"/>
        <v>0</v>
      </c>
    </row>
    <row r="131" spans="1:11" ht="15.75" thickBot="1" x14ac:dyDescent="0.3"/>
    <row r="132" spans="1:11" ht="29.25" thickBot="1" x14ac:dyDescent="0.5">
      <c r="A132" s="80"/>
      <c r="B132" s="243" t="s">
        <v>189</v>
      </c>
      <c r="C132" s="244"/>
      <c r="D132" s="244"/>
      <c r="E132" s="244"/>
      <c r="F132" s="244"/>
      <c r="G132" s="244"/>
      <c r="H132" s="244"/>
      <c r="I132" s="244"/>
      <c r="J132" s="244"/>
      <c r="K132" s="245"/>
    </row>
    <row r="133" spans="1:11" ht="21.75" customHeight="1" thickBot="1" x14ac:dyDescent="0.3">
      <c r="B133" s="175" t="s">
        <v>149</v>
      </c>
      <c r="C133" s="176"/>
      <c r="D133" s="176"/>
      <c r="E133" s="176"/>
      <c r="F133" s="176"/>
      <c r="G133" s="176"/>
      <c r="H133" s="176"/>
      <c r="I133" s="176"/>
      <c r="J133" s="176"/>
      <c r="K133" s="178"/>
    </row>
    <row r="134" spans="1:11" ht="35.25" customHeight="1" thickBot="1" x14ac:dyDescent="0.3">
      <c r="B134" s="81" t="s">
        <v>44</v>
      </c>
      <c r="C134" s="230" t="s">
        <v>61</v>
      </c>
      <c r="D134" s="233"/>
      <c r="E134" s="233"/>
      <c r="F134" s="233"/>
      <c r="G134" s="233"/>
      <c r="H134" s="234"/>
      <c r="I134" s="82" t="s">
        <v>79</v>
      </c>
      <c r="J134" s="30" t="s">
        <v>80</v>
      </c>
      <c r="K134" s="30" t="s">
        <v>37</v>
      </c>
    </row>
    <row r="135" spans="1:11" ht="39.950000000000003" customHeight="1" thickBot="1" x14ac:dyDescent="0.3">
      <c r="B135" s="120">
        <v>1</v>
      </c>
      <c r="C135" s="179" t="s">
        <v>168</v>
      </c>
      <c r="D135" s="180"/>
      <c r="E135" s="180"/>
      <c r="F135" s="180"/>
      <c r="G135" s="180"/>
      <c r="H135" s="181"/>
      <c r="I135" s="121"/>
      <c r="J135" s="56">
        <v>0</v>
      </c>
      <c r="K135" s="57">
        <f>SUM(J135*I135)</f>
        <v>0</v>
      </c>
    </row>
    <row r="136" spans="1:11" ht="39.950000000000003" customHeight="1" thickBot="1" x14ac:dyDescent="0.3">
      <c r="B136" s="120">
        <v>2</v>
      </c>
      <c r="C136" s="179"/>
      <c r="D136" s="180"/>
      <c r="E136" s="180"/>
      <c r="F136" s="180"/>
      <c r="G136" s="180"/>
      <c r="H136" s="181"/>
      <c r="I136" s="122"/>
      <c r="J136" s="56">
        <v>0</v>
      </c>
      <c r="K136" s="49">
        <f t="shared" ref="K136:K140" si="1">SUM(J136*I136)</f>
        <v>0</v>
      </c>
    </row>
    <row r="137" spans="1:11" ht="39.950000000000003" customHeight="1" thickBot="1" x14ac:dyDescent="0.3">
      <c r="B137" s="120">
        <v>3</v>
      </c>
      <c r="C137" s="179"/>
      <c r="D137" s="180"/>
      <c r="E137" s="180"/>
      <c r="F137" s="180"/>
      <c r="G137" s="180"/>
      <c r="H137" s="181"/>
      <c r="I137" s="122"/>
      <c r="J137" s="56">
        <v>0</v>
      </c>
      <c r="K137" s="49">
        <f t="shared" si="1"/>
        <v>0</v>
      </c>
    </row>
    <row r="138" spans="1:11" ht="39.950000000000003" customHeight="1" thickBot="1" x14ac:dyDescent="0.3">
      <c r="B138" s="120">
        <v>4</v>
      </c>
      <c r="C138" s="179"/>
      <c r="D138" s="180"/>
      <c r="E138" s="180"/>
      <c r="F138" s="180"/>
      <c r="G138" s="180"/>
      <c r="H138" s="181"/>
      <c r="I138" s="122"/>
      <c r="J138" s="56">
        <v>0</v>
      </c>
      <c r="K138" s="49">
        <f t="shared" si="1"/>
        <v>0</v>
      </c>
    </row>
    <row r="139" spans="1:11" ht="39.950000000000003" customHeight="1" thickBot="1" x14ac:dyDescent="0.3">
      <c r="B139" s="120">
        <v>5</v>
      </c>
      <c r="C139" s="179"/>
      <c r="D139" s="180"/>
      <c r="E139" s="180"/>
      <c r="F139" s="180"/>
      <c r="G139" s="180"/>
      <c r="H139" s="181"/>
      <c r="I139" s="122"/>
      <c r="J139" s="56">
        <v>0</v>
      </c>
      <c r="K139" s="49">
        <f t="shared" si="1"/>
        <v>0</v>
      </c>
    </row>
    <row r="140" spans="1:11" ht="39.950000000000003" customHeight="1" thickBot="1" x14ac:dyDescent="0.3">
      <c r="B140" s="123">
        <v>6</v>
      </c>
      <c r="C140" s="179"/>
      <c r="D140" s="180"/>
      <c r="E140" s="180"/>
      <c r="F140" s="180"/>
      <c r="G140" s="180"/>
      <c r="H140" s="181"/>
      <c r="I140" s="124"/>
      <c r="J140" s="56">
        <v>0</v>
      </c>
      <c r="K140" s="49">
        <f t="shared" si="1"/>
        <v>0</v>
      </c>
    </row>
    <row r="141" spans="1:11" ht="39.950000000000003" customHeight="1" thickBot="1" x14ac:dyDescent="0.3">
      <c r="B141" s="360" t="s">
        <v>81</v>
      </c>
      <c r="C141" s="361"/>
      <c r="D141" s="361"/>
      <c r="E141" s="361"/>
      <c r="F141" s="361"/>
      <c r="G141" s="361"/>
      <c r="H141" s="361"/>
      <c r="I141" s="361"/>
      <c r="J141" s="362"/>
      <c r="K141" s="58">
        <f>SUM(K135:K140)</f>
        <v>0</v>
      </c>
    </row>
    <row r="142" spans="1:11" x14ac:dyDescent="0.25">
      <c r="B142" s="14" t="s">
        <v>83</v>
      </c>
      <c r="C142" s="1"/>
    </row>
    <row r="143" spans="1:11" ht="18" customHeight="1" thickBot="1" x14ac:dyDescent="0.3">
      <c r="B143" s="17" t="s">
        <v>84</v>
      </c>
      <c r="C143" s="16"/>
      <c r="D143" s="16"/>
      <c r="E143" s="16"/>
      <c r="F143" s="16"/>
      <c r="G143" s="16"/>
    </row>
    <row r="144" spans="1:11" ht="29.25" thickBot="1" x14ac:dyDescent="0.5">
      <c r="A144" s="80"/>
      <c r="B144" s="243" t="s">
        <v>189</v>
      </c>
      <c r="C144" s="244"/>
      <c r="D144" s="244"/>
      <c r="E144" s="244"/>
      <c r="F144" s="244"/>
      <c r="G144" s="244"/>
      <c r="H144" s="244"/>
      <c r="I144" s="244"/>
      <c r="J144" s="244"/>
      <c r="K144" s="245"/>
    </row>
    <row r="145" spans="1:11" ht="21.75" customHeight="1" thickBot="1" x14ac:dyDescent="0.3">
      <c r="B145" s="175" t="s">
        <v>150</v>
      </c>
      <c r="C145" s="176"/>
      <c r="D145" s="176"/>
      <c r="E145" s="176"/>
      <c r="F145" s="176"/>
      <c r="G145" s="176"/>
      <c r="H145" s="176"/>
      <c r="I145" s="176"/>
      <c r="J145" s="176"/>
      <c r="K145" s="178"/>
    </row>
    <row r="146" spans="1:11" ht="37.5" customHeight="1" thickBot="1" x14ac:dyDescent="0.3">
      <c r="B146" s="81" t="s">
        <v>44</v>
      </c>
      <c r="C146" s="351" t="s">
        <v>61</v>
      </c>
      <c r="D146" s="352"/>
      <c r="E146" s="352"/>
      <c r="F146" s="352"/>
      <c r="G146" s="352"/>
      <c r="H146" s="353"/>
      <c r="I146" s="82" t="s">
        <v>79</v>
      </c>
      <c r="J146" s="30" t="s">
        <v>80</v>
      </c>
      <c r="K146" s="30" t="s">
        <v>37</v>
      </c>
    </row>
    <row r="147" spans="1:11" ht="39.950000000000003" customHeight="1" thickBot="1" x14ac:dyDescent="0.3">
      <c r="B147" s="120">
        <v>1</v>
      </c>
      <c r="C147" s="354"/>
      <c r="D147" s="355"/>
      <c r="E147" s="355"/>
      <c r="F147" s="355"/>
      <c r="G147" s="355"/>
      <c r="H147" s="356"/>
      <c r="I147" s="121"/>
      <c r="J147" s="125">
        <v>0</v>
      </c>
      <c r="K147" s="57">
        <f>SUM(J147*I147)</f>
        <v>0</v>
      </c>
    </row>
    <row r="148" spans="1:11" ht="39.950000000000003" customHeight="1" thickBot="1" x14ac:dyDescent="0.3">
      <c r="B148" s="120">
        <v>2</v>
      </c>
      <c r="C148" s="357"/>
      <c r="D148" s="358"/>
      <c r="E148" s="358"/>
      <c r="F148" s="358"/>
      <c r="G148" s="358"/>
      <c r="H148" s="359"/>
      <c r="I148" s="121"/>
      <c r="J148" s="125">
        <v>0</v>
      </c>
      <c r="K148" s="57">
        <f t="shared" ref="K148:K155" si="2">SUM(J148*I148)</f>
        <v>0</v>
      </c>
    </row>
    <row r="149" spans="1:11" ht="39.950000000000003" customHeight="1" thickBot="1" x14ac:dyDescent="0.3">
      <c r="B149" s="120">
        <v>3</v>
      </c>
      <c r="C149" s="354"/>
      <c r="D149" s="355"/>
      <c r="E149" s="355"/>
      <c r="F149" s="355"/>
      <c r="G149" s="355"/>
      <c r="H149" s="356"/>
      <c r="I149" s="121"/>
      <c r="J149" s="125">
        <v>0</v>
      </c>
      <c r="K149" s="57">
        <f t="shared" si="2"/>
        <v>0</v>
      </c>
    </row>
    <row r="150" spans="1:11" ht="39.950000000000003" customHeight="1" thickBot="1" x14ac:dyDescent="0.3">
      <c r="B150" s="120">
        <v>4</v>
      </c>
      <c r="C150" s="357"/>
      <c r="D150" s="358"/>
      <c r="E150" s="358"/>
      <c r="F150" s="358"/>
      <c r="G150" s="358"/>
      <c r="H150" s="359"/>
      <c r="I150" s="121"/>
      <c r="J150" s="125">
        <v>0</v>
      </c>
      <c r="K150" s="57">
        <f t="shared" si="2"/>
        <v>0</v>
      </c>
    </row>
    <row r="151" spans="1:11" ht="39.950000000000003" customHeight="1" thickBot="1" x14ac:dyDescent="0.3">
      <c r="B151" s="120">
        <v>5</v>
      </c>
      <c r="C151" s="179"/>
      <c r="D151" s="180"/>
      <c r="E151" s="180"/>
      <c r="F151" s="180"/>
      <c r="G151" s="180"/>
      <c r="H151" s="181"/>
      <c r="I151" s="121"/>
      <c r="J151" s="125">
        <v>0</v>
      </c>
      <c r="K151" s="57">
        <f t="shared" si="2"/>
        <v>0</v>
      </c>
    </row>
    <row r="152" spans="1:11" ht="39.950000000000003" customHeight="1" thickBot="1" x14ac:dyDescent="0.3">
      <c r="B152" s="120">
        <v>6</v>
      </c>
      <c r="C152" s="179"/>
      <c r="D152" s="180"/>
      <c r="E152" s="180"/>
      <c r="F152" s="180"/>
      <c r="G152" s="180"/>
      <c r="H152" s="181"/>
      <c r="I152" s="121"/>
      <c r="J152" s="125">
        <v>0</v>
      </c>
      <c r="K152" s="57">
        <f t="shared" si="2"/>
        <v>0</v>
      </c>
    </row>
    <row r="153" spans="1:11" ht="39.950000000000003" customHeight="1" thickBot="1" x14ac:dyDescent="0.3">
      <c r="B153" s="120">
        <v>7</v>
      </c>
      <c r="C153" s="179"/>
      <c r="D153" s="180"/>
      <c r="E153" s="180"/>
      <c r="F153" s="180"/>
      <c r="G153" s="180"/>
      <c r="H153" s="181"/>
      <c r="I153" s="121"/>
      <c r="J153" s="125">
        <v>0</v>
      </c>
      <c r="K153" s="57">
        <f t="shared" si="2"/>
        <v>0</v>
      </c>
    </row>
    <row r="154" spans="1:11" ht="39.950000000000003" customHeight="1" thickBot="1" x14ac:dyDescent="0.3">
      <c r="B154" s="120">
        <v>8</v>
      </c>
      <c r="C154" s="357"/>
      <c r="D154" s="358"/>
      <c r="E154" s="358"/>
      <c r="F154" s="358"/>
      <c r="G154" s="358"/>
      <c r="H154" s="359"/>
      <c r="I154" s="121"/>
      <c r="J154" s="125">
        <v>0</v>
      </c>
      <c r="K154" s="57">
        <f t="shared" si="2"/>
        <v>0</v>
      </c>
    </row>
    <row r="155" spans="1:11" ht="39.950000000000003" customHeight="1" thickBot="1" x14ac:dyDescent="0.3">
      <c r="B155" s="120">
        <v>9</v>
      </c>
      <c r="C155" s="354"/>
      <c r="D155" s="355"/>
      <c r="E155" s="355"/>
      <c r="F155" s="355"/>
      <c r="G155" s="355"/>
      <c r="H155" s="356"/>
      <c r="I155" s="126"/>
      <c r="J155" s="125">
        <v>0</v>
      </c>
      <c r="K155" s="57">
        <f t="shared" si="2"/>
        <v>0</v>
      </c>
    </row>
    <row r="156" spans="1:11" ht="30" customHeight="1" thickBot="1" x14ac:dyDescent="0.3">
      <c r="B156" s="348" t="s">
        <v>85</v>
      </c>
      <c r="C156" s="349"/>
      <c r="D156" s="349"/>
      <c r="E156" s="349"/>
      <c r="F156" s="349"/>
      <c r="G156" s="349"/>
      <c r="H156" s="349"/>
      <c r="I156" s="349"/>
      <c r="J156" s="350"/>
      <c r="K156" s="58">
        <f>SUM(K147:K155)</f>
        <v>0</v>
      </c>
    </row>
    <row r="157" spans="1:11" x14ac:dyDescent="0.25">
      <c r="B157" s="14" t="s">
        <v>83</v>
      </c>
      <c r="C157" s="1"/>
    </row>
    <row r="158" spans="1:11" ht="15.75" thickBot="1" x14ac:dyDescent="0.3">
      <c r="B158" s="17" t="s">
        <v>84</v>
      </c>
      <c r="C158" s="16"/>
      <c r="D158" s="16"/>
      <c r="E158" s="16"/>
      <c r="F158" s="16"/>
      <c r="G158" s="16"/>
    </row>
    <row r="159" spans="1:11" ht="29.25" thickBot="1" x14ac:dyDescent="0.5">
      <c r="A159" s="80"/>
      <c r="B159" s="243" t="s">
        <v>189</v>
      </c>
      <c r="C159" s="244"/>
      <c r="D159" s="244"/>
      <c r="E159" s="244"/>
      <c r="F159" s="244"/>
      <c r="G159" s="244"/>
      <c r="H159" s="244"/>
      <c r="I159" s="244"/>
      <c r="J159" s="244"/>
      <c r="K159" s="245"/>
    </row>
    <row r="160" spans="1:11" ht="27" customHeight="1" thickBot="1" x14ac:dyDescent="0.3">
      <c r="B160" s="175" t="s">
        <v>151</v>
      </c>
      <c r="C160" s="176"/>
      <c r="D160" s="176"/>
      <c r="E160" s="176"/>
      <c r="F160" s="176"/>
      <c r="G160" s="176"/>
      <c r="H160" s="176"/>
      <c r="I160" s="176"/>
      <c r="J160" s="176"/>
      <c r="K160" s="178"/>
    </row>
    <row r="161" spans="1:11" ht="42.75" thickBot="1" x14ac:dyDescent="0.3">
      <c r="B161" s="81" t="s">
        <v>44</v>
      </c>
      <c r="C161" s="351" t="s">
        <v>61</v>
      </c>
      <c r="D161" s="352"/>
      <c r="E161" s="352"/>
      <c r="F161" s="352"/>
      <c r="G161" s="352"/>
      <c r="H161" s="353"/>
      <c r="I161" s="82" t="s">
        <v>79</v>
      </c>
      <c r="J161" s="30" t="s">
        <v>80</v>
      </c>
      <c r="K161" s="30" t="s">
        <v>37</v>
      </c>
    </row>
    <row r="162" spans="1:11" ht="39.950000000000003" customHeight="1" thickBot="1" x14ac:dyDescent="0.3">
      <c r="B162" s="120">
        <v>1</v>
      </c>
      <c r="C162" s="354"/>
      <c r="D162" s="355"/>
      <c r="E162" s="355"/>
      <c r="F162" s="355"/>
      <c r="G162" s="355"/>
      <c r="H162" s="356"/>
      <c r="I162" s="121"/>
      <c r="J162" s="125">
        <v>0</v>
      </c>
      <c r="K162" s="57">
        <f>SUM(J162*I162)</f>
        <v>0</v>
      </c>
    </row>
    <row r="163" spans="1:11" ht="39.950000000000003" customHeight="1" thickBot="1" x14ac:dyDescent="0.3">
      <c r="B163" s="120">
        <v>2</v>
      </c>
      <c r="C163" s="357"/>
      <c r="D163" s="358"/>
      <c r="E163" s="358"/>
      <c r="F163" s="358"/>
      <c r="G163" s="358"/>
      <c r="H163" s="359"/>
      <c r="I163" s="121"/>
      <c r="J163" s="125">
        <v>0</v>
      </c>
      <c r="K163" s="57">
        <f t="shared" ref="K163:K170" si="3">SUM(J163*I163)</f>
        <v>0</v>
      </c>
    </row>
    <row r="164" spans="1:11" ht="39.950000000000003" customHeight="1" thickBot="1" x14ac:dyDescent="0.3">
      <c r="B164" s="120">
        <v>3</v>
      </c>
      <c r="C164" s="354"/>
      <c r="D164" s="355"/>
      <c r="E164" s="355"/>
      <c r="F164" s="355"/>
      <c r="G164" s="355"/>
      <c r="H164" s="356"/>
      <c r="I164" s="121"/>
      <c r="J164" s="125">
        <v>0</v>
      </c>
      <c r="K164" s="57">
        <f t="shared" si="3"/>
        <v>0</v>
      </c>
    </row>
    <row r="165" spans="1:11" ht="39.950000000000003" customHeight="1" thickBot="1" x14ac:dyDescent="0.3">
      <c r="B165" s="120">
        <v>4</v>
      </c>
      <c r="C165" s="357"/>
      <c r="D165" s="358"/>
      <c r="E165" s="358"/>
      <c r="F165" s="358"/>
      <c r="G165" s="358"/>
      <c r="H165" s="359"/>
      <c r="I165" s="121"/>
      <c r="J165" s="125">
        <v>0</v>
      </c>
      <c r="K165" s="57">
        <f t="shared" si="3"/>
        <v>0</v>
      </c>
    </row>
    <row r="166" spans="1:11" ht="39.950000000000003" customHeight="1" thickBot="1" x14ac:dyDescent="0.3">
      <c r="B166" s="120">
        <v>5</v>
      </c>
      <c r="C166" s="179"/>
      <c r="D166" s="180"/>
      <c r="E166" s="180"/>
      <c r="F166" s="180"/>
      <c r="G166" s="180"/>
      <c r="H166" s="181"/>
      <c r="I166" s="121"/>
      <c r="J166" s="125">
        <v>0</v>
      </c>
      <c r="K166" s="57">
        <f t="shared" si="3"/>
        <v>0</v>
      </c>
    </row>
    <row r="167" spans="1:11" ht="39.950000000000003" customHeight="1" thickBot="1" x14ac:dyDescent="0.3">
      <c r="B167" s="120">
        <v>6</v>
      </c>
      <c r="C167" s="179"/>
      <c r="D167" s="180"/>
      <c r="E167" s="180"/>
      <c r="F167" s="180"/>
      <c r="G167" s="180"/>
      <c r="H167" s="181"/>
      <c r="I167" s="121"/>
      <c r="J167" s="125">
        <v>0</v>
      </c>
      <c r="K167" s="57">
        <f t="shared" si="3"/>
        <v>0</v>
      </c>
    </row>
    <row r="168" spans="1:11" ht="39.950000000000003" customHeight="1" thickBot="1" x14ac:dyDescent="0.3">
      <c r="B168" s="120">
        <v>7</v>
      </c>
      <c r="C168" s="179"/>
      <c r="D168" s="180"/>
      <c r="E168" s="180"/>
      <c r="F168" s="180"/>
      <c r="G168" s="180"/>
      <c r="H168" s="181"/>
      <c r="I168" s="121"/>
      <c r="J168" s="125">
        <v>0</v>
      </c>
      <c r="K168" s="57">
        <f t="shared" si="3"/>
        <v>0</v>
      </c>
    </row>
    <row r="169" spans="1:11" ht="39.950000000000003" customHeight="1" thickBot="1" x14ac:dyDescent="0.3">
      <c r="B169" s="120">
        <v>8</v>
      </c>
      <c r="C169" s="357"/>
      <c r="D169" s="358"/>
      <c r="E169" s="358"/>
      <c r="F169" s="358"/>
      <c r="G169" s="358"/>
      <c r="H169" s="359"/>
      <c r="I169" s="121"/>
      <c r="J169" s="125">
        <v>0</v>
      </c>
      <c r="K169" s="57">
        <f t="shared" si="3"/>
        <v>0</v>
      </c>
    </row>
    <row r="170" spans="1:11" ht="39.950000000000003" customHeight="1" thickBot="1" x14ac:dyDescent="0.3">
      <c r="B170" s="120">
        <v>9</v>
      </c>
      <c r="C170" s="354"/>
      <c r="D170" s="355"/>
      <c r="E170" s="355"/>
      <c r="F170" s="355"/>
      <c r="G170" s="355"/>
      <c r="H170" s="356"/>
      <c r="I170" s="126"/>
      <c r="J170" s="127">
        <v>0</v>
      </c>
      <c r="K170" s="57">
        <f t="shared" si="3"/>
        <v>0</v>
      </c>
    </row>
    <row r="171" spans="1:11" ht="39.950000000000003" customHeight="1" thickBot="1" x14ac:dyDescent="0.3">
      <c r="B171" s="348" t="s">
        <v>86</v>
      </c>
      <c r="C171" s="349"/>
      <c r="D171" s="349"/>
      <c r="E171" s="349"/>
      <c r="F171" s="349"/>
      <c r="G171" s="349"/>
      <c r="H171" s="349"/>
      <c r="I171" s="349"/>
      <c r="J171" s="350"/>
      <c r="K171" s="58">
        <f>SUM(K162:K170)</f>
        <v>0</v>
      </c>
    </row>
    <row r="172" spans="1:11" x14ac:dyDescent="0.25">
      <c r="B172" s="14" t="s">
        <v>83</v>
      </c>
      <c r="C172" s="1"/>
    </row>
    <row r="173" spans="1:11" ht="15.75" thickBot="1" x14ac:dyDescent="0.3">
      <c r="B173" s="17" t="s">
        <v>84</v>
      </c>
      <c r="C173" s="16"/>
      <c r="D173" s="16"/>
      <c r="E173" s="16"/>
      <c r="F173" s="16"/>
      <c r="G173" s="16"/>
    </row>
    <row r="174" spans="1:11" ht="29.25" thickBot="1" x14ac:dyDescent="0.5">
      <c r="A174" s="80"/>
      <c r="B174" s="243" t="s">
        <v>189</v>
      </c>
      <c r="C174" s="244"/>
      <c r="D174" s="244"/>
      <c r="E174" s="244"/>
      <c r="F174" s="244"/>
      <c r="G174" s="244"/>
      <c r="H174" s="244"/>
      <c r="I174" s="244"/>
      <c r="J174" s="244"/>
      <c r="K174" s="245"/>
    </row>
    <row r="175" spans="1:11" s="34" customFormat="1" ht="31.5" customHeight="1" thickBot="1" x14ac:dyDescent="0.3">
      <c r="B175" s="175" t="s">
        <v>190</v>
      </c>
      <c r="C175" s="176"/>
      <c r="D175" s="176"/>
      <c r="E175" s="176"/>
      <c r="F175" s="176"/>
      <c r="G175" s="176"/>
      <c r="H175" s="176"/>
      <c r="I175" s="176"/>
      <c r="J175" s="176"/>
      <c r="K175" s="178"/>
    </row>
    <row r="176" spans="1:11" s="34" customFormat="1" ht="87.75" customHeight="1" thickBot="1" x14ac:dyDescent="0.3">
      <c r="B176" s="86" t="s">
        <v>126</v>
      </c>
      <c r="C176" s="363" t="s">
        <v>125</v>
      </c>
      <c r="D176" s="364"/>
      <c r="E176" s="87" t="s">
        <v>128</v>
      </c>
      <c r="F176" s="363" t="s">
        <v>127</v>
      </c>
      <c r="G176" s="364"/>
      <c r="H176" s="88" t="s">
        <v>95</v>
      </c>
      <c r="I176" s="87" t="s">
        <v>145</v>
      </c>
      <c r="J176" s="363" t="s">
        <v>37</v>
      </c>
      <c r="K176" s="364"/>
    </row>
    <row r="177" spans="1:11" s="34" customFormat="1" ht="60" customHeight="1" x14ac:dyDescent="0.25">
      <c r="B177" s="128" t="s">
        <v>132</v>
      </c>
      <c r="C177" s="409"/>
      <c r="D177" s="409"/>
      <c r="E177" s="129"/>
      <c r="F177" s="411"/>
      <c r="G177" s="411"/>
      <c r="H177" s="130"/>
      <c r="I177" s="129"/>
      <c r="J177" s="434">
        <f>(H177*I177)</f>
        <v>0</v>
      </c>
      <c r="K177" s="435"/>
    </row>
    <row r="178" spans="1:11" s="34" customFormat="1" ht="60" customHeight="1" x14ac:dyDescent="0.25">
      <c r="B178" s="62"/>
      <c r="C178" s="410"/>
      <c r="D178" s="410"/>
      <c r="E178" s="59"/>
      <c r="F178" s="240"/>
      <c r="G178" s="240"/>
      <c r="H178" s="131"/>
      <c r="I178" s="59"/>
      <c r="J178" s="252">
        <f>(H178*I178)</f>
        <v>0</v>
      </c>
      <c r="K178" s="253"/>
    </row>
    <row r="179" spans="1:11" s="34" customFormat="1" ht="60" customHeight="1" x14ac:dyDescent="0.25">
      <c r="B179" s="62"/>
      <c r="C179" s="410"/>
      <c r="D179" s="410"/>
      <c r="E179" s="59"/>
      <c r="F179" s="240"/>
      <c r="G179" s="240"/>
      <c r="H179" s="131"/>
      <c r="I179" s="59"/>
      <c r="J179" s="252">
        <f>(H179*I179)</f>
        <v>0</v>
      </c>
      <c r="K179" s="253"/>
    </row>
    <row r="180" spans="1:11" s="34" customFormat="1" ht="60" customHeight="1" x14ac:dyDescent="0.25">
      <c r="B180" s="60"/>
      <c r="C180" s="260"/>
      <c r="D180" s="260"/>
      <c r="E180" s="132"/>
      <c r="F180" s="240"/>
      <c r="G180" s="240"/>
      <c r="H180" s="131"/>
      <c r="I180" s="59"/>
      <c r="J180" s="252">
        <f t="shared" ref="J180:J187" si="4">(H180*I180)</f>
        <v>0</v>
      </c>
      <c r="K180" s="253"/>
    </row>
    <row r="181" spans="1:11" s="34" customFormat="1" ht="60" customHeight="1" x14ac:dyDescent="0.25">
      <c r="B181" s="60"/>
      <c r="C181" s="260"/>
      <c r="D181" s="260"/>
      <c r="E181" s="132"/>
      <c r="F181" s="240"/>
      <c r="G181" s="240"/>
      <c r="H181" s="131"/>
      <c r="I181" s="59"/>
      <c r="J181" s="252">
        <f t="shared" si="4"/>
        <v>0</v>
      </c>
      <c r="K181" s="253"/>
    </row>
    <row r="182" spans="1:11" s="34" customFormat="1" ht="60" customHeight="1" x14ac:dyDescent="0.25">
      <c r="B182" s="60"/>
      <c r="C182" s="260"/>
      <c r="D182" s="260"/>
      <c r="E182" s="132"/>
      <c r="F182" s="240"/>
      <c r="G182" s="240"/>
      <c r="H182" s="131"/>
      <c r="I182" s="59"/>
      <c r="J182" s="252">
        <f t="shared" si="4"/>
        <v>0</v>
      </c>
      <c r="K182" s="253"/>
    </row>
    <row r="183" spans="1:11" s="34" customFormat="1" ht="60" customHeight="1" x14ac:dyDescent="0.25">
      <c r="B183" s="60"/>
      <c r="C183" s="260"/>
      <c r="D183" s="260"/>
      <c r="E183" s="132"/>
      <c r="F183" s="240"/>
      <c r="G183" s="240"/>
      <c r="H183" s="131"/>
      <c r="I183" s="59"/>
      <c r="J183" s="252">
        <f t="shared" si="4"/>
        <v>0</v>
      </c>
      <c r="K183" s="253"/>
    </row>
    <row r="184" spans="1:11" s="34" customFormat="1" ht="60" customHeight="1" x14ac:dyDescent="0.25">
      <c r="B184" s="60"/>
      <c r="C184" s="260"/>
      <c r="D184" s="260"/>
      <c r="E184" s="132"/>
      <c r="F184" s="240"/>
      <c r="G184" s="240"/>
      <c r="H184" s="131"/>
      <c r="I184" s="59"/>
      <c r="J184" s="252">
        <f t="shared" si="4"/>
        <v>0</v>
      </c>
      <c r="K184" s="253"/>
    </row>
    <row r="185" spans="1:11" s="34" customFormat="1" ht="60" customHeight="1" x14ac:dyDescent="0.25">
      <c r="B185" s="60"/>
      <c r="C185" s="260"/>
      <c r="D185" s="260"/>
      <c r="E185" s="132"/>
      <c r="F185" s="240"/>
      <c r="G185" s="240"/>
      <c r="H185" s="131"/>
      <c r="I185" s="59"/>
      <c r="J185" s="252">
        <f t="shared" si="4"/>
        <v>0</v>
      </c>
      <c r="K185" s="253"/>
    </row>
    <row r="186" spans="1:11" s="34" customFormat="1" ht="60" customHeight="1" x14ac:dyDescent="0.25">
      <c r="B186" s="60"/>
      <c r="C186" s="260"/>
      <c r="D186" s="260"/>
      <c r="E186" s="132"/>
      <c r="F186" s="240"/>
      <c r="G186" s="240"/>
      <c r="H186" s="131"/>
      <c r="I186" s="59"/>
      <c r="J186" s="252">
        <f t="shared" si="4"/>
        <v>0</v>
      </c>
      <c r="K186" s="253"/>
    </row>
    <row r="187" spans="1:11" s="34" customFormat="1" ht="60" customHeight="1" thickBot="1" x14ac:dyDescent="0.3">
      <c r="B187" s="133"/>
      <c r="C187" s="404"/>
      <c r="D187" s="404"/>
      <c r="E187" s="134"/>
      <c r="F187" s="154"/>
      <c r="G187" s="154"/>
      <c r="H187" s="135"/>
      <c r="I187" s="136"/>
      <c r="J187" s="252">
        <f t="shared" si="4"/>
        <v>0</v>
      </c>
      <c r="K187" s="253"/>
    </row>
    <row r="188" spans="1:11" ht="39.950000000000003" customHeight="1" thickBot="1" x14ac:dyDescent="0.3">
      <c r="B188" s="431" t="s">
        <v>195</v>
      </c>
      <c r="C188" s="432"/>
      <c r="D188" s="432"/>
      <c r="E188" s="432"/>
      <c r="F188" s="432"/>
      <c r="G188" s="432"/>
      <c r="H188" s="432"/>
      <c r="I188" s="432"/>
      <c r="J188" s="429">
        <f>SUM(K179:K187)</f>
        <v>0</v>
      </c>
      <c r="K188" s="430"/>
    </row>
    <row r="189" spans="1:11" ht="6.75" customHeight="1" thickBot="1" x14ac:dyDescent="0.3">
      <c r="J189" s="137"/>
      <c r="K189" s="137"/>
    </row>
    <row r="190" spans="1:11" ht="29.25" thickBot="1" x14ac:dyDescent="0.5">
      <c r="A190" s="80"/>
      <c r="B190" s="243" t="s">
        <v>189</v>
      </c>
      <c r="C190" s="244"/>
      <c r="D190" s="244"/>
      <c r="E190" s="244"/>
      <c r="F190" s="244"/>
      <c r="G190" s="244"/>
      <c r="H190" s="244"/>
      <c r="I190" s="244"/>
      <c r="J190" s="244"/>
      <c r="K190" s="245"/>
    </row>
    <row r="191" spans="1:11" ht="27" thickBot="1" x14ac:dyDescent="0.3">
      <c r="B191" s="175" t="s">
        <v>206</v>
      </c>
      <c r="C191" s="176"/>
      <c r="D191" s="176"/>
      <c r="E191" s="176"/>
      <c r="F191" s="176"/>
      <c r="G191" s="176"/>
      <c r="H191" s="176"/>
      <c r="I191" s="176"/>
      <c r="J191" s="176"/>
      <c r="K191" s="178"/>
    </row>
    <row r="192" spans="1:11" ht="116.25" customHeight="1" thickBot="1" x14ac:dyDescent="0.3">
      <c r="B192" s="246" t="s">
        <v>155</v>
      </c>
      <c r="C192" s="247"/>
      <c r="D192" s="247"/>
      <c r="E192" s="247"/>
      <c r="F192" s="246" t="s">
        <v>157</v>
      </c>
      <c r="G192" s="247"/>
      <c r="H192" s="248"/>
      <c r="I192" s="47" t="s">
        <v>156</v>
      </c>
      <c r="J192" s="405"/>
      <c r="K192" s="406"/>
    </row>
    <row r="193" spans="2:11" ht="15.75" thickBot="1" x14ac:dyDescent="0.3"/>
    <row r="194" spans="2:11" ht="21.75" customHeight="1" thickBot="1" x14ac:dyDescent="0.3">
      <c r="B194" s="175" t="s">
        <v>87</v>
      </c>
      <c r="C194" s="176"/>
      <c r="D194" s="176"/>
      <c r="E194" s="178"/>
      <c r="F194" s="175" t="s">
        <v>73</v>
      </c>
      <c r="G194" s="176"/>
      <c r="H194" s="176"/>
      <c r="I194" s="176"/>
      <c r="J194" s="176"/>
      <c r="K194" s="178"/>
    </row>
    <row r="195" spans="2:11" ht="42.75" thickBot="1" x14ac:dyDescent="0.3">
      <c r="B195" s="81" t="s">
        <v>44</v>
      </c>
      <c r="C195" s="81" t="s">
        <v>70</v>
      </c>
      <c r="D195" s="30" t="s">
        <v>88</v>
      </c>
      <c r="E195" s="30" t="s">
        <v>89</v>
      </c>
      <c r="F195" s="30" t="s">
        <v>91</v>
      </c>
      <c r="G195" s="30" t="s">
        <v>90</v>
      </c>
      <c r="H195" s="233" t="s">
        <v>88</v>
      </c>
      <c r="I195" s="234"/>
      <c r="J195" s="230" t="s">
        <v>92</v>
      </c>
      <c r="K195" s="234"/>
    </row>
    <row r="196" spans="2:11" s="80" customFormat="1" ht="39.950000000000003" customHeight="1" thickBot="1" x14ac:dyDescent="0.4">
      <c r="B196" s="138">
        <v>1</v>
      </c>
      <c r="C196" s="139" t="s">
        <v>74</v>
      </c>
      <c r="D196" s="140"/>
      <c r="E196" s="145"/>
      <c r="F196" s="139" t="s">
        <v>74</v>
      </c>
      <c r="G196" s="141"/>
      <c r="H196" s="258"/>
      <c r="I196" s="259"/>
      <c r="J196" s="407"/>
      <c r="K196" s="408"/>
    </row>
    <row r="197" spans="2:11" s="80" customFormat="1" ht="39.950000000000003" customHeight="1" thickBot="1" x14ac:dyDescent="0.4">
      <c r="B197" s="138">
        <v>2</v>
      </c>
      <c r="C197" s="139" t="s">
        <v>75</v>
      </c>
      <c r="D197" s="142"/>
      <c r="E197" s="111"/>
      <c r="F197" s="139" t="s">
        <v>75</v>
      </c>
      <c r="G197" s="143"/>
      <c r="H197" s="258"/>
      <c r="I197" s="259"/>
      <c r="J197" s="407"/>
      <c r="K197" s="408"/>
    </row>
    <row r="198" spans="2:11" s="80" customFormat="1" ht="39.950000000000003" customHeight="1" thickBot="1" x14ac:dyDescent="0.4">
      <c r="B198" s="138">
        <v>3</v>
      </c>
      <c r="C198" s="139" t="s">
        <v>76</v>
      </c>
      <c r="D198" s="140"/>
      <c r="E198" s="146"/>
      <c r="F198" s="139" t="s">
        <v>76</v>
      </c>
      <c r="G198" s="144"/>
      <c r="H198" s="258"/>
      <c r="I198" s="259"/>
      <c r="J198" s="407"/>
      <c r="K198" s="408"/>
    </row>
    <row r="199" spans="2:11" s="80" customFormat="1" ht="39.950000000000003" customHeight="1" thickBot="1" x14ac:dyDescent="0.4">
      <c r="B199" s="138">
        <v>4</v>
      </c>
      <c r="C199" s="139" t="s">
        <v>77</v>
      </c>
      <c r="D199" s="142"/>
      <c r="E199" s="111"/>
      <c r="F199" s="139" t="s">
        <v>77</v>
      </c>
      <c r="G199" s="143"/>
      <c r="H199" s="258"/>
      <c r="I199" s="259"/>
      <c r="J199" s="407"/>
      <c r="K199" s="408"/>
    </row>
    <row r="200" spans="2:11" s="80" customFormat="1" ht="39.950000000000003" customHeight="1" thickBot="1" x14ac:dyDescent="0.4">
      <c r="B200" s="112">
        <v>5</v>
      </c>
      <c r="C200" s="113" t="s">
        <v>78</v>
      </c>
      <c r="D200" s="114"/>
      <c r="E200" s="111"/>
      <c r="F200" s="113" t="s">
        <v>78</v>
      </c>
      <c r="G200" s="114"/>
      <c r="H200" s="433"/>
      <c r="I200" s="259"/>
      <c r="J200" s="407"/>
      <c r="K200" s="408"/>
    </row>
    <row r="201" spans="2:11" s="80" customFormat="1" ht="39.950000000000003" customHeight="1" thickBot="1" x14ac:dyDescent="0.4">
      <c r="B201" s="249" t="s">
        <v>94</v>
      </c>
      <c r="C201" s="250"/>
      <c r="D201" s="251"/>
      <c r="E201" s="61">
        <f>SUM(E196+E197+E198+E199+E200)</f>
        <v>0</v>
      </c>
      <c r="F201" s="249" t="s">
        <v>93</v>
      </c>
      <c r="G201" s="250"/>
      <c r="H201" s="250"/>
      <c r="I201" s="251"/>
      <c r="J201" s="241">
        <f>SUM(J196+J197+J198+J199+J200)</f>
        <v>0</v>
      </c>
      <c r="K201" s="242"/>
    </row>
    <row r="202" spans="2:11" x14ac:dyDescent="0.25">
      <c r="B202" s="14" t="s">
        <v>83</v>
      </c>
      <c r="C202" s="1"/>
    </row>
    <row r="203" spans="2:11" x14ac:dyDescent="0.25">
      <c r="B203" s="17" t="s">
        <v>84</v>
      </c>
      <c r="C203" s="16"/>
      <c r="D203" s="16"/>
      <c r="E203" s="16"/>
      <c r="F203" s="16"/>
      <c r="G203" s="16"/>
    </row>
    <row r="204" spans="2:11" ht="15.75" thickBot="1" x14ac:dyDescent="0.3"/>
    <row r="205" spans="2:11" ht="24.75" customHeight="1" thickBot="1" x14ac:dyDescent="0.3">
      <c r="B205" s="175" t="s">
        <v>96</v>
      </c>
      <c r="C205" s="176"/>
      <c r="D205" s="176"/>
      <c r="E205" s="176"/>
      <c r="F205" s="176"/>
      <c r="G205" s="176"/>
      <c r="H205" s="176"/>
      <c r="I205" s="176"/>
      <c r="J205" s="176"/>
      <c r="K205" s="178"/>
    </row>
    <row r="206" spans="2:11" ht="35.25" customHeight="1" thickBot="1" x14ac:dyDescent="0.3">
      <c r="B206" s="81" t="s">
        <v>44</v>
      </c>
      <c r="C206" s="230" t="s">
        <v>100</v>
      </c>
      <c r="D206" s="231"/>
      <c r="E206" s="232" t="s">
        <v>101</v>
      </c>
      <c r="F206" s="233"/>
      <c r="G206" s="231"/>
      <c r="H206" s="232" t="s">
        <v>97</v>
      </c>
      <c r="I206" s="233"/>
      <c r="J206" s="233"/>
      <c r="K206" s="234"/>
    </row>
    <row r="207" spans="2:11" ht="39.950000000000003" customHeight="1" thickBot="1" x14ac:dyDescent="0.3">
      <c r="B207" s="147">
        <v>1</v>
      </c>
      <c r="C207" s="237"/>
      <c r="D207" s="239"/>
      <c r="E207" s="237"/>
      <c r="F207" s="238"/>
      <c r="G207" s="239"/>
      <c r="H207" s="235"/>
      <c r="I207" s="235"/>
      <c r="J207" s="235"/>
      <c r="K207" s="236"/>
    </row>
    <row r="208" spans="2:11" ht="39.950000000000003" customHeight="1" thickBot="1" x14ac:dyDescent="0.3">
      <c r="B208" s="147">
        <v>2</v>
      </c>
      <c r="C208" s="237"/>
      <c r="D208" s="239"/>
      <c r="E208" s="237"/>
      <c r="F208" s="238"/>
      <c r="G208" s="239"/>
      <c r="H208" s="235"/>
      <c r="I208" s="235"/>
      <c r="J208" s="235"/>
      <c r="K208" s="236"/>
    </row>
    <row r="209" spans="2:11" ht="39.950000000000003" customHeight="1" thickBot="1" x14ac:dyDescent="0.3">
      <c r="B209" s="147">
        <v>3</v>
      </c>
      <c r="C209" s="237"/>
      <c r="D209" s="239"/>
      <c r="E209" s="237"/>
      <c r="F209" s="238"/>
      <c r="G209" s="239"/>
      <c r="H209" s="235"/>
      <c r="I209" s="235"/>
      <c r="J209" s="235"/>
      <c r="K209" s="236"/>
    </row>
    <row r="210" spans="2:11" ht="39.950000000000003" customHeight="1" thickBot="1" x14ac:dyDescent="0.3">
      <c r="B210" s="147">
        <v>4</v>
      </c>
      <c r="C210" s="237"/>
      <c r="D210" s="239"/>
      <c r="E210" s="237"/>
      <c r="F210" s="238"/>
      <c r="G210" s="239"/>
      <c r="H210" s="235"/>
      <c r="I210" s="235"/>
      <c r="J210" s="235"/>
      <c r="K210" s="236"/>
    </row>
    <row r="211" spans="2:11" ht="39.950000000000003" customHeight="1" thickBot="1" x14ac:dyDescent="0.3">
      <c r="B211" s="147">
        <v>5</v>
      </c>
      <c r="C211" s="237"/>
      <c r="D211" s="239"/>
      <c r="E211" s="237"/>
      <c r="F211" s="238"/>
      <c r="G211" s="239"/>
      <c r="H211" s="235"/>
      <c r="I211" s="235"/>
      <c r="J211" s="235"/>
      <c r="K211" s="236"/>
    </row>
    <row r="212" spans="2:11" ht="39.950000000000003" customHeight="1" thickBot="1" x14ac:dyDescent="0.3">
      <c r="B212" s="148">
        <v>6</v>
      </c>
      <c r="C212" s="237"/>
      <c r="D212" s="239"/>
      <c r="E212" s="237"/>
      <c r="F212" s="238"/>
      <c r="G212" s="239"/>
      <c r="H212" s="235"/>
      <c r="I212" s="235"/>
      <c r="J212" s="235"/>
      <c r="K212" s="236"/>
    </row>
    <row r="213" spans="2:11" x14ac:dyDescent="0.25">
      <c r="B213" s="14" t="s">
        <v>83</v>
      </c>
      <c r="C213" s="1"/>
    </row>
    <row r="214" spans="2:11" x14ac:dyDescent="0.25">
      <c r="B214" s="17" t="s">
        <v>84</v>
      </c>
      <c r="C214" s="16"/>
      <c r="D214" s="16"/>
      <c r="E214" s="16"/>
      <c r="F214" s="16"/>
      <c r="G214" s="16"/>
    </row>
    <row r="217" spans="2:11" ht="15.75" thickBot="1" x14ac:dyDescent="0.3"/>
    <row r="218" spans="2:11" ht="27" thickBot="1" x14ac:dyDescent="0.3">
      <c r="B218" s="339" t="s">
        <v>102</v>
      </c>
      <c r="C218" s="340"/>
      <c r="D218" s="340"/>
      <c r="E218" s="340"/>
      <c r="F218" s="340"/>
      <c r="G218" s="340"/>
      <c r="H218" s="340"/>
      <c r="I218" s="340"/>
      <c r="J218" s="340"/>
      <c r="K218" s="341"/>
    </row>
    <row r="219" spans="2:11" ht="15.75" thickBot="1" x14ac:dyDescent="0.3">
      <c r="C219" s="1"/>
    </row>
    <row r="220" spans="2:11" ht="54" customHeight="1" thickBot="1" x14ac:dyDescent="0.3">
      <c r="B220" s="50" t="s">
        <v>103</v>
      </c>
      <c r="C220" s="396">
        <f>D14</f>
        <v>0</v>
      </c>
      <c r="D220" s="397"/>
      <c r="E220" s="51" t="s">
        <v>158</v>
      </c>
      <c r="F220" s="53">
        <f>D11</f>
        <v>0</v>
      </c>
      <c r="G220" s="52" t="s">
        <v>104</v>
      </c>
      <c r="H220" s="396">
        <f>D13</f>
        <v>0</v>
      </c>
      <c r="I220" s="398"/>
      <c r="J220" s="398"/>
      <c r="K220" s="399"/>
    </row>
    <row r="221" spans="2:11" ht="15.75" thickBot="1" x14ac:dyDescent="0.3"/>
    <row r="222" spans="2:11" x14ac:dyDescent="0.25">
      <c r="B222" s="375"/>
      <c r="C222" s="376"/>
      <c r="D222" s="376"/>
      <c r="E222" s="376"/>
      <c r="F222" s="376"/>
      <c r="G222" s="376"/>
      <c r="H222" s="376"/>
      <c r="I222" s="376"/>
      <c r="J222" s="376"/>
      <c r="K222" s="377"/>
    </row>
    <row r="223" spans="2:11" x14ac:dyDescent="0.25">
      <c r="B223" s="378"/>
      <c r="C223" s="379"/>
      <c r="D223" s="379"/>
      <c r="E223" s="379"/>
      <c r="F223" s="379"/>
      <c r="G223" s="379"/>
      <c r="H223" s="379"/>
      <c r="I223" s="379"/>
      <c r="J223" s="379"/>
      <c r="K223" s="380"/>
    </row>
    <row r="224" spans="2:11" x14ac:dyDescent="0.25">
      <c r="B224" s="378"/>
      <c r="C224" s="379"/>
      <c r="D224" s="379"/>
      <c r="E224" s="379"/>
      <c r="F224" s="379"/>
      <c r="G224" s="379"/>
      <c r="H224" s="379"/>
      <c r="I224" s="379"/>
      <c r="J224" s="379"/>
      <c r="K224" s="380"/>
    </row>
    <row r="225" spans="1:11" x14ac:dyDescent="0.25">
      <c r="B225" s="378"/>
      <c r="C225" s="379"/>
      <c r="D225" s="379"/>
      <c r="E225" s="379"/>
      <c r="F225" s="379"/>
      <c r="G225" s="379"/>
      <c r="H225" s="379"/>
      <c r="I225" s="379"/>
      <c r="J225" s="379"/>
      <c r="K225" s="380"/>
    </row>
    <row r="226" spans="1:11" x14ac:dyDescent="0.25">
      <c r="B226" s="378"/>
      <c r="C226" s="379"/>
      <c r="D226" s="379"/>
      <c r="E226" s="379"/>
      <c r="F226" s="379"/>
      <c r="G226" s="379"/>
      <c r="H226" s="379"/>
      <c r="I226" s="379"/>
      <c r="J226" s="379"/>
      <c r="K226" s="380"/>
    </row>
    <row r="227" spans="1:11" x14ac:dyDescent="0.25">
      <c r="B227" s="378"/>
      <c r="C227" s="379"/>
      <c r="D227" s="379"/>
      <c r="E227" s="379"/>
      <c r="F227" s="379"/>
      <c r="G227" s="379"/>
      <c r="H227" s="379"/>
      <c r="I227" s="379"/>
      <c r="J227" s="379"/>
      <c r="K227" s="380"/>
    </row>
    <row r="228" spans="1:11" x14ac:dyDescent="0.25">
      <c r="B228" s="378"/>
      <c r="C228" s="379"/>
      <c r="D228" s="379"/>
      <c r="E228" s="379"/>
      <c r="F228" s="379"/>
      <c r="G228" s="379"/>
      <c r="H228" s="379"/>
      <c r="I228" s="379"/>
      <c r="J228" s="379"/>
      <c r="K228" s="380"/>
    </row>
    <row r="229" spans="1:11" x14ac:dyDescent="0.25">
      <c r="B229" s="378"/>
      <c r="C229" s="379"/>
      <c r="D229" s="379"/>
      <c r="E229" s="379"/>
      <c r="F229" s="379"/>
      <c r="G229" s="379"/>
      <c r="H229" s="379"/>
      <c r="I229" s="379"/>
      <c r="J229" s="379"/>
      <c r="K229" s="380"/>
    </row>
    <row r="230" spans="1:11" x14ac:dyDescent="0.25">
      <c r="B230" s="378"/>
      <c r="C230" s="379"/>
      <c r="D230" s="379"/>
      <c r="E230" s="379"/>
      <c r="F230" s="379"/>
      <c r="G230" s="379"/>
      <c r="H230" s="379"/>
      <c r="I230" s="379"/>
      <c r="J230" s="379"/>
      <c r="K230" s="380"/>
    </row>
    <row r="231" spans="1:11" x14ac:dyDescent="0.25">
      <c r="B231" s="378"/>
      <c r="C231" s="379"/>
      <c r="D231" s="379"/>
      <c r="E231" s="379"/>
      <c r="F231" s="379"/>
      <c r="G231" s="379"/>
      <c r="H231" s="379"/>
      <c r="I231" s="379"/>
      <c r="J231" s="379"/>
      <c r="K231" s="380"/>
    </row>
    <row r="232" spans="1:11" x14ac:dyDescent="0.25">
      <c r="B232" s="378"/>
      <c r="C232" s="379"/>
      <c r="D232" s="379"/>
      <c r="E232" s="379"/>
      <c r="F232" s="379"/>
      <c r="G232" s="379"/>
      <c r="H232" s="379"/>
      <c r="I232" s="379"/>
      <c r="J232" s="379"/>
      <c r="K232" s="380"/>
    </row>
    <row r="233" spans="1:11" x14ac:dyDescent="0.25">
      <c r="B233" s="378"/>
      <c r="C233" s="379"/>
      <c r="D233" s="379"/>
      <c r="E233" s="379"/>
      <c r="F233" s="379"/>
      <c r="G233" s="379"/>
      <c r="H233" s="379"/>
      <c r="I233" s="379"/>
      <c r="J233" s="379"/>
      <c r="K233" s="380"/>
    </row>
    <row r="234" spans="1:11" x14ac:dyDescent="0.25">
      <c r="B234" s="378"/>
      <c r="C234" s="379"/>
      <c r="D234" s="379"/>
      <c r="E234" s="379"/>
      <c r="F234" s="379"/>
      <c r="G234" s="379"/>
      <c r="H234" s="379"/>
      <c r="I234" s="379"/>
      <c r="J234" s="379"/>
      <c r="K234" s="380"/>
    </row>
    <row r="235" spans="1:11" x14ac:dyDescent="0.25">
      <c r="B235" s="378"/>
      <c r="C235" s="379"/>
      <c r="D235" s="379"/>
      <c r="E235" s="379"/>
      <c r="F235" s="379"/>
      <c r="G235" s="379"/>
      <c r="H235" s="379"/>
      <c r="I235" s="379"/>
      <c r="J235" s="379"/>
      <c r="K235" s="380"/>
    </row>
    <row r="236" spans="1:11" ht="15.75" thickBot="1" x14ac:dyDescent="0.3">
      <c r="B236" s="381"/>
      <c r="C236" s="382"/>
      <c r="D236" s="382"/>
      <c r="E236" s="382"/>
      <c r="F236" s="382"/>
      <c r="G236" s="382"/>
      <c r="H236" s="382"/>
      <c r="I236" s="382"/>
      <c r="J236" s="382"/>
      <c r="K236" s="383"/>
    </row>
    <row r="237" spans="1:11" ht="46.5" customHeight="1" x14ac:dyDescent="0.35">
      <c r="A237" s="80"/>
      <c r="B237" s="374" t="s">
        <v>207</v>
      </c>
      <c r="C237" s="374"/>
      <c r="D237" s="374"/>
      <c r="E237" s="374"/>
      <c r="F237" s="374"/>
      <c r="G237" s="374"/>
      <c r="H237" s="374"/>
      <c r="I237" s="374"/>
      <c r="J237" s="374"/>
      <c r="K237" s="374"/>
    </row>
    <row r="239" spans="1:11" ht="36" customHeight="1" x14ac:dyDescent="0.25"/>
    <row r="240" spans="1:11" ht="34.5" customHeight="1" x14ac:dyDescent="0.25">
      <c r="B240" s="388" t="s">
        <v>105</v>
      </c>
      <c r="C240" s="388"/>
      <c r="D240" s="388"/>
      <c r="E240" s="388"/>
      <c r="F240" s="388"/>
      <c r="G240" s="388"/>
      <c r="H240" s="388"/>
      <c r="I240" s="388"/>
      <c r="J240" s="388"/>
      <c r="K240" s="388"/>
    </row>
    <row r="241" spans="1:11" ht="15.75" thickBot="1" x14ac:dyDescent="0.3"/>
    <row r="242" spans="1:11" ht="34.5" thickBot="1" x14ac:dyDescent="0.3">
      <c r="B242" s="282" t="s">
        <v>141</v>
      </c>
      <c r="C242" s="283"/>
      <c r="D242" s="283"/>
      <c r="E242" s="283"/>
      <c r="F242" s="283"/>
      <c r="G242" s="283"/>
      <c r="H242" s="283"/>
      <c r="I242" s="283"/>
      <c r="J242" s="283"/>
      <c r="K242" s="284"/>
    </row>
    <row r="243" spans="1:11" ht="10.5" customHeight="1" thickBot="1" x14ac:dyDescent="0.3">
      <c r="B243" s="5"/>
      <c r="C243" s="6"/>
      <c r="D243" s="5"/>
      <c r="E243" s="5"/>
      <c r="F243" s="5"/>
      <c r="G243" s="5"/>
      <c r="H243" s="5"/>
      <c r="I243" s="5"/>
      <c r="J243" s="5"/>
      <c r="K243" s="5"/>
    </row>
    <row r="244" spans="1:11" ht="48.75" customHeight="1" thickBot="1" x14ac:dyDescent="0.3">
      <c r="B244" s="394" t="s">
        <v>0</v>
      </c>
      <c r="C244" s="395"/>
      <c r="D244" s="153" t="str">
        <f>D8</f>
        <v>llenado interno</v>
      </c>
      <c r="E244" s="54" t="s">
        <v>106</v>
      </c>
      <c r="F244" s="55"/>
      <c r="G244" s="54" t="s">
        <v>107</v>
      </c>
      <c r="H244" s="55"/>
      <c r="I244" s="54" t="s">
        <v>108</v>
      </c>
      <c r="J244" s="402"/>
      <c r="K244" s="403"/>
    </row>
    <row r="245" spans="1:11" ht="9" customHeight="1" thickBot="1" x14ac:dyDescent="0.3">
      <c r="B245" s="7"/>
      <c r="C245" s="7"/>
      <c r="D245" s="7"/>
      <c r="E245" s="8"/>
      <c r="F245" s="9"/>
      <c r="G245" s="9"/>
      <c r="H245" s="8"/>
      <c r="I245" s="10"/>
      <c r="J245" s="10"/>
      <c r="K245" s="10"/>
    </row>
    <row r="246" spans="1:11" ht="34.5" customHeight="1" thickBot="1" x14ac:dyDescent="0.3">
      <c r="B246" s="400" t="s">
        <v>103</v>
      </c>
      <c r="C246" s="401"/>
      <c r="D246" s="389">
        <f>D14</f>
        <v>0</v>
      </c>
      <c r="E246" s="390"/>
      <c r="F246" s="400" t="s">
        <v>7</v>
      </c>
      <c r="G246" s="401"/>
      <c r="H246" s="391">
        <f>D11</f>
        <v>0</v>
      </c>
      <c r="I246" s="392"/>
      <c r="J246" s="392"/>
      <c r="K246" s="393"/>
    </row>
    <row r="247" spans="1:11" ht="15.75" thickBot="1" x14ac:dyDescent="0.3"/>
    <row r="248" spans="1:11" ht="26.25" customHeight="1" thickBot="1" x14ac:dyDescent="0.4">
      <c r="A248" s="80"/>
      <c r="B248" s="365" t="s">
        <v>112</v>
      </c>
      <c r="C248" s="366"/>
      <c r="D248" s="366"/>
      <c r="E248" s="366"/>
      <c r="F248" s="366"/>
      <c r="G248" s="366"/>
      <c r="H248" s="366"/>
      <c r="I248" s="366"/>
      <c r="J248" s="366"/>
      <c r="K248" s="367"/>
    </row>
    <row r="249" spans="1:11" s="151" customFormat="1" ht="26.25" customHeight="1" thickBot="1" x14ac:dyDescent="0.45">
      <c r="A249" s="149"/>
      <c r="B249" s="150" t="s">
        <v>196</v>
      </c>
      <c r="C249" s="368" t="s">
        <v>197</v>
      </c>
      <c r="D249" s="369"/>
      <c r="E249" s="369"/>
      <c r="F249" s="369"/>
      <c r="G249" s="369"/>
      <c r="H249" s="370"/>
      <c r="I249" s="371" t="s">
        <v>198</v>
      </c>
      <c r="J249" s="372"/>
      <c r="K249" s="373"/>
    </row>
    <row r="250" spans="1:11" ht="56.25" customHeight="1" thickBot="1" x14ac:dyDescent="0.3">
      <c r="B250" s="152">
        <v>1</v>
      </c>
      <c r="C250" s="412" t="s">
        <v>109</v>
      </c>
      <c r="D250" s="413"/>
      <c r="E250" s="413"/>
      <c r="F250" s="413"/>
      <c r="G250" s="413"/>
      <c r="H250" s="414"/>
      <c r="I250" s="415"/>
      <c r="J250" s="416"/>
      <c r="K250" s="417"/>
    </row>
    <row r="251" spans="1:11" ht="56.25" customHeight="1" thickBot="1" x14ac:dyDescent="0.3">
      <c r="B251" s="152">
        <v>2</v>
      </c>
      <c r="C251" s="412" t="s">
        <v>111</v>
      </c>
      <c r="D251" s="413"/>
      <c r="E251" s="413"/>
      <c r="F251" s="413"/>
      <c r="G251" s="413"/>
      <c r="H251" s="414"/>
      <c r="I251" s="415"/>
      <c r="J251" s="416"/>
      <c r="K251" s="417"/>
    </row>
    <row r="252" spans="1:11" ht="56.25" customHeight="1" thickBot="1" x14ac:dyDescent="0.3">
      <c r="B252" s="152">
        <v>3</v>
      </c>
      <c r="C252" s="418" t="s">
        <v>199</v>
      </c>
      <c r="D252" s="419"/>
      <c r="E252" s="419"/>
      <c r="F252" s="419"/>
      <c r="G252" s="419"/>
      <c r="H252" s="420"/>
      <c r="I252" s="415"/>
      <c r="J252" s="416"/>
      <c r="K252" s="417"/>
    </row>
    <row r="253" spans="1:11" s="32" customFormat="1" ht="56.25" customHeight="1" thickBot="1" x14ac:dyDescent="0.3">
      <c r="A253" s="1"/>
      <c r="B253" s="152">
        <v>4</v>
      </c>
      <c r="C253" s="412" t="s">
        <v>200</v>
      </c>
      <c r="D253" s="413"/>
      <c r="E253" s="413"/>
      <c r="F253" s="413"/>
      <c r="G253" s="413"/>
      <c r="H253" s="414"/>
      <c r="I253" s="415"/>
      <c r="J253" s="416"/>
      <c r="K253" s="417"/>
    </row>
    <row r="254" spans="1:11" s="32" customFormat="1" ht="56.25" customHeight="1" thickBot="1" x14ac:dyDescent="0.3">
      <c r="A254" s="1"/>
      <c r="B254" s="152">
        <v>5</v>
      </c>
      <c r="C254" s="436" t="s">
        <v>204</v>
      </c>
      <c r="D254" s="437"/>
      <c r="E254" s="437"/>
      <c r="F254" s="437"/>
      <c r="G254" s="437"/>
      <c r="H254" s="438"/>
      <c r="I254" s="415"/>
      <c r="J254" s="416"/>
      <c r="K254" s="417"/>
    </row>
    <row r="255" spans="1:11" s="32" customFormat="1" ht="56.25" customHeight="1" thickBot="1" x14ac:dyDescent="0.3">
      <c r="A255" s="1"/>
      <c r="B255" s="152">
        <v>6</v>
      </c>
      <c r="C255" s="412" t="s">
        <v>201</v>
      </c>
      <c r="D255" s="413"/>
      <c r="E255" s="413"/>
      <c r="F255" s="413"/>
      <c r="G255" s="413"/>
      <c r="H255" s="414"/>
      <c r="I255" s="415"/>
      <c r="J255" s="416"/>
      <c r="K255" s="417"/>
    </row>
    <row r="256" spans="1:11" s="32" customFormat="1" ht="56.25" customHeight="1" thickBot="1" x14ac:dyDescent="0.3">
      <c r="A256" s="1"/>
      <c r="B256" s="152">
        <v>7</v>
      </c>
      <c r="C256" s="418" t="s">
        <v>110</v>
      </c>
      <c r="D256" s="419"/>
      <c r="E256" s="419"/>
      <c r="F256" s="419"/>
      <c r="G256" s="419"/>
      <c r="H256" s="420"/>
      <c r="I256" s="415"/>
      <c r="J256" s="416"/>
      <c r="K256" s="417"/>
    </row>
    <row r="257" spans="1:11" s="32" customFormat="1" ht="56.25" customHeight="1" thickBot="1" x14ac:dyDescent="0.3">
      <c r="A257" s="1"/>
      <c r="B257" s="152">
        <v>8</v>
      </c>
      <c r="C257" s="418" t="s">
        <v>202</v>
      </c>
      <c r="D257" s="419"/>
      <c r="E257" s="419"/>
      <c r="F257" s="419"/>
      <c r="G257" s="419"/>
      <c r="H257" s="420"/>
      <c r="I257" s="415"/>
      <c r="J257" s="416"/>
      <c r="K257" s="417"/>
    </row>
    <row r="258" spans="1:11" ht="27" customHeight="1" thickBot="1" x14ac:dyDescent="0.3">
      <c r="B258" s="152">
        <v>9</v>
      </c>
      <c r="C258" s="418" t="s">
        <v>203</v>
      </c>
      <c r="D258" s="419"/>
      <c r="E258" s="419"/>
      <c r="F258" s="419"/>
      <c r="G258" s="419"/>
      <c r="H258" s="420"/>
      <c r="I258" s="415"/>
      <c r="J258" s="416"/>
      <c r="K258" s="417"/>
    </row>
    <row r="259" spans="1:11" ht="15.75" thickBot="1" x14ac:dyDescent="0.3"/>
    <row r="260" spans="1:11" x14ac:dyDescent="0.25">
      <c r="B260" s="33" t="s">
        <v>113</v>
      </c>
      <c r="C260" s="19"/>
      <c r="D260" s="20"/>
      <c r="E260" s="20"/>
      <c r="F260" s="20"/>
      <c r="G260" s="20"/>
      <c r="H260" s="20"/>
      <c r="I260" s="20"/>
      <c r="J260" s="20"/>
      <c r="K260" s="21"/>
    </row>
    <row r="261" spans="1:11" x14ac:dyDescent="0.25">
      <c r="B261" s="22"/>
      <c r="C261" s="23"/>
      <c r="D261" s="24"/>
      <c r="E261" s="24"/>
      <c r="F261" s="24"/>
      <c r="G261" s="24"/>
      <c r="H261" s="24"/>
      <c r="I261" s="24"/>
      <c r="J261" s="24"/>
      <c r="K261" s="25"/>
    </row>
    <row r="262" spans="1:11" x14ac:dyDescent="0.25">
      <c r="B262" s="22"/>
      <c r="C262" s="23"/>
      <c r="D262" s="24"/>
      <c r="E262" s="24"/>
      <c r="F262" s="24"/>
      <c r="G262" s="24"/>
      <c r="H262" s="24"/>
      <c r="I262" s="24"/>
      <c r="J262" s="24"/>
      <c r="K262" s="25"/>
    </row>
    <row r="263" spans="1:11" x14ac:dyDescent="0.25">
      <c r="B263" s="22"/>
      <c r="C263" s="23"/>
      <c r="D263" s="24"/>
      <c r="E263" s="24"/>
      <c r="F263" s="24"/>
      <c r="G263" s="24"/>
      <c r="H263" s="24"/>
      <c r="I263" s="24"/>
      <c r="J263" s="24"/>
      <c r="K263" s="25"/>
    </row>
    <row r="264" spans="1:11" x14ac:dyDescent="0.25">
      <c r="B264" s="22"/>
      <c r="C264" s="23"/>
      <c r="D264" s="24"/>
      <c r="E264" s="24"/>
      <c r="F264" s="24"/>
      <c r="G264" s="24"/>
      <c r="H264" s="24"/>
      <c r="I264" s="24"/>
      <c r="J264" s="24"/>
      <c r="K264" s="25"/>
    </row>
    <row r="265" spans="1:11" x14ac:dyDescent="0.25">
      <c r="B265" s="22"/>
      <c r="C265" s="23"/>
      <c r="D265" s="24"/>
      <c r="E265" s="24"/>
      <c r="F265" s="24"/>
      <c r="G265" s="24"/>
      <c r="H265" s="24"/>
      <c r="I265" s="24"/>
      <c r="J265" s="24"/>
      <c r="K265" s="25"/>
    </row>
    <row r="266" spans="1:11" ht="15.75" thickBot="1" x14ac:dyDescent="0.3">
      <c r="B266" s="26"/>
      <c r="C266" s="27"/>
      <c r="D266" s="28"/>
      <c r="E266" s="28"/>
      <c r="F266" s="28"/>
      <c r="G266" s="28"/>
      <c r="H266" s="28"/>
      <c r="I266" s="28"/>
      <c r="J266" s="28"/>
      <c r="K266" s="29"/>
    </row>
  </sheetData>
  <mergeCells count="341">
    <mergeCell ref="C250:H250"/>
    <mergeCell ref="I250:K250"/>
    <mergeCell ref="C251:H251"/>
    <mergeCell ref="I251:K251"/>
    <mergeCell ref="C252:H252"/>
    <mergeCell ref="I252:K252"/>
    <mergeCell ref="C253:H253"/>
    <mergeCell ref="I253:K253"/>
    <mergeCell ref="C254:H254"/>
    <mergeCell ref="I254:K254"/>
    <mergeCell ref="C255:H255"/>
    <mergeCell ref="I255:K255"/>
    <mergeCell ref="C256:H256"/>
    <mergeCell ref="I256:K256"/>
    <mergeCell ref="C257:H257"/>
    <mergeCell ref="I257:K257"/>
    <mergeCell ref="C258:H258"/>
    <mergeCell ref="I258:K258"/>
    <mergeCell ref="B18:C18"/>
    <mergeCell ref="D18:E18"/>
    <mergeCell ref="F17:G18"/>
    <mergeCell ref="H17:K18"/>
    <mergeCell ref="B38:C38"/>
    <mergeCell ref="D38:K38"/>
    <mergeCell ref="J188:K188"/>
    <mergeCell ref="B188:I188"/>
    <mergeCell ref="H200:I200"/>
    <mergeCell ref="J200:K200"/>
    <mergeCell ref="B201:D201"/>
    <mergeCell ref="B192:E192"/>
    <mergeCell ref="J176:K176"/>
    <mergeCell ref="J177:K177"/>
    <mergeCell ref="C182:D182"/>
    <mergeCell ref="F181:G181"/>
    <mergeCell ref="H199:I199"/>
    <mergeCell ref="J195:K195"/>
    <mergeCell ref="J196:K196"/>
    <mergeCell ref="J197:K197"/>
    <mergeCell ref="J198:K198"/>
    <mergeCell ref="J187:K187"/>
    <mergeCell ref="J199:K199"/>
    <mergeCell ref="C177:D177"/>
    <mergeCell ref="C178:D178"/>
    <mergeCell ref="C179:D179"/>
    <mergeCell ref="C180:D180"/>
    <mergeCell ref="C181:D181"/>
    <mergeCell ref="F177:G177"/>
    <mergeCell ref="F178:G178"/>
    <mergeCell ref="J178:K178"/>
    <mergeCell ref="J179:K179"/>
    <mergeCell ref="J180:K180"/>
    <mergeCell ref="J181:K181"/>
    <mergeCell ref="J183:K183"/>
    <mergeCell ref="J184:K184"/>
    <mergeCell ref="B11:C11"/>
    <mergeCell ref="F12:G12"/>
    <mergeCell ref="F11:G11"/>
    <mergeCell ref="F10:K10"/>
    <mergeCell ref="B10:E10"/>
    <mergeCell ref="B240:K240"/>
    <mergeCell ref="D246:E246"/>
    <mergeCell ref="H246:K246"/>
    <mergeCell ref="J182:K182"/>
    <mergeCell ref="B242:K242"/>
    <mergeCell ref="B244:C244"/>
    <mergeCell ref="C220:D220"/>
    <mergeCell ref="H220:K220"/>
    <mergeCell ref="B246:C246"/>
    <mergeCell ref="F246:G246"/>
    <mergeCell ref="J244:K244"/>
    <mergeCell ref="C186:D186"/>
    <mergeCell ref="C187:D187"/>
    <mergeCell ref="J192:K192"/>
    <mergeCell ref="B159:K159"/>
    <mergeCell ref="B174:K174"/>
    <mergeCell ref="F182:G182"/>
    <mergeCell ref="F179:G179"/>
    <mergeCell ref="F180:G180"/>
    <mergeCell ref="B248:K248"/>
    <mergeCell ref="C249:H249"/>
    <mergeCell ref="I249:K249"/>
    <mergeCell ref="C208:D208"/>
    <mergeCell ref="E208:G208"/>
    <mergeCell ref="H208:K208"/>
    <mergeCell ref="C212:D212"/>
    <mergeCell ref="E212:G212"/>
    <mergeCell ref="H212:K212"/>
    <mergeCell ref="B218:K218"/>
    <mergeCell ref="C210:D210"/>
    <mergeCell ref="E210:G210"/>
    <mergeCell ref="H210:K210"/>
    <mergeCell ref="C211:D211"/>
    <mergeCell ref="E211:G211"/>
    <mergeCell ref="H211:K211"/>
    <mergeCell ref="C209:D209"/>
    <mergeCell ref="E209:G209"/>
    <mergeCell ref="H209:K209"/>
    <mergeCell ref="B237:K237"/>
    <mergeCell ref="B222:K236"/>
    <mergeCell ref="J185:K185"/>
    <mergeCell ref="C164:H164"/>
    <mergeCell ref="C165:H165"/>
    <mergeCell ref="C169:H169"/>
    <mergeCell ref="C170:H170"/>
    <mergeCell ref="B171:J171"/>
    <mergeCell ref="F176:G176"/>
    <mergeCell ref="B175:K175"/>
    <mergeCell ref="C183:D183"/>
    <mergeCell ref="C184:D184"/>
    <mergeCell ref="C176:D176"/>
    <mergeCell ref="B156:J156"/>
    <mergeCell ref="B160:K160"/>
    <mergeCell ref="C161:H161"/>
    <mergeCell ref="C162:H162"/>
    <mergeCell ref="C163:H163"/>
    <mergeCell ref="B133:K133"/>
    <mergeCell ref="C134:H134"/>
    <mergeCell ref="C135:H135"/>
    <mergeCell ref="C136:H136"/>
    <mergeCell ref="C137:H137"/>
    <mergeCell ref="C138:H138"/>
    <mergeCell ref="C139:H139"/>
    <mergeCell ref="C140:H140"/>
    <mergeCell ref="B141:J141"/>
    <mergeCell ref="B145:K145"/>
    <mergeCell ref="C146:H146"/>
    <mergeCell ref="C147:H147"/>
    <mergeCell ref="C148:H148"/>
    <mergeCell ref="C154:H154"/>
    <mergeCell ref="C155:H155"/>
    <mergeCell ref="C149:H149"/>
    <mergeCell ref="C150:H150"/>
    <mergeCell ref="C151:H151"/>
    <mergeCell ref="C152:H152"/>
    <mergeCell ref="B132:K132"/>
    <mergeCell ref="B144:K144"/>
    <mergeCell ref="H113:K113"/>
    <mergeCell ref="C123:H123"/>
    <mergeCell ref="B121:K121"/>
    <mergeCell ref="C117:K117"/>
    <mergeCell ref="C118:K118"/>
    <mergeCell ref="C106:K106"/>
    <mergeCell ref="C107:K107"/>
    <mergeCell ref="B109:K109"/>
    <mergeCell ref="B116:K116"/>
    <mergeCell ref="H110:K110"/>
    <mergeCell ref="E110:G110"/>
    <mergeCell ref="C110:D110"/>
    <mergeCell ref="C111:D111"/>
    <mergeCell ref="C114:D114"/>
    <mergeCell ref="E111:G111"/>
    <mergeCell ref="E114:G114"/>
    <mergeCell ref="H111:K111"/>
    <mergeCell ref="H114:K114"/>
    <mergeCell ref="B104:K104"/>
    <mergeCell ref="C105:K105"/>
    <mergeCell ref="C93:K93"/>
    <mergeCell ref="C99:K99"/>
    <mergeCell ref="C94:K94"/>
    <mergeCell ref="C95:K95"/>
    <mergeCell ref="C96:K96"/>
    <mergeCell ref="C97:K97"/>
    <mergeCell ref="C98:K98"/>
    <mergeCell ref="C91:K91"/>
    <mergeCell ref="C92:K92"/>
    <mergeCell ref="C80:K80"/>
    <mergeCell ref="C81:K81"/>
    <mergeCell ref="C82:K82"/>
    <mergeCell ref="B86:K86"/>
    <mergeCell ref="C87:K87"/>
    <mergeCell ref="B101:K101"/>
    <mergeCell ref="B102:K102"/>
    <mergeCell ref="C71:K71"/>
    <mergeCell ref="C72:K72"/>
    <mergeCell ref="C79:K79"/>
    <mergeCell ref="C73:K73"/>
    <mergeCell ref="C74:K74"/>
    <mergeCell ref="C75:K75"/>
    <mergeCell ref="C88:K88"/>
    <mergeCell ref="C89:K89"/>
    <mergeCell ref="C90:K90"/>
    <mergeCell ref="C55:K55"/>
    <mergeCell ref="C56:K56"/>
    <mergeCell ref="C57:K57"/>
    <mergeCell ref="C58:K58"/>
    <mergeCell ref="C59:K59"/>
    <mergeCell ref="C60:K60"/>
    <mergeCell ref="B65:K65"/>
    <mergeCell ref="B69:K69"/>
    <mergeCell ref="C70:K70"/>
    <mergeCell ref="B20:C20"/>
    <mergeCell ref="F27:G27"/>
    <mergeCell ref="F19:K19"/>
    <mergeCell ref="B52:K52"/>
    <mergeCell ref="J42:K42"/>
    <mergeCell ref="H41:K41"/>
    <mergeCell ref="J47:K47"/>
    <mergeCell ref="B43:C43"/>
    <mergeCell ref="B44:C44"/>
    <mergeCell ref="B45:C45"/>
    <mergeCell ref="B46:C46"/>
    <mergeCell ref="B47:C47"/>
    <mergeCell ref="D43:E43"/>
    <mergeCell ref="D44:E44"/>
    <mergeCell ref="D45:E45"/>
    <mergeCell ref="D46:E46"/>
    <mergeCell ref="J43:K43"/>
    <mergeCell ref="J44:K44"/>
    <mergeCell ref="J45:K46"/>
    <mergeCell ref="H28:K28"/>
    <mergeCell ref="D30:K30"/>
    <mergeCell ref="D31:K31"/>
    <mergeCell ref="B49:C49"/>
    <mergeCell ref="D49:E49"/>
    <mergeCell ref="G49:K49"/>
    <mergeCell ref="B6:K6"/>
    <mergeCell ref="B8:C8"/>
    <mergeCell ref="F8:G8"/>
    <mergeCell ref="I8:K8"/>
    <mergeCell ref="F14:G14"/>
    <mergeCell ref="F15:G15"/>
    <mergeCell ref="F16:G16"/>
    <mergeCell ref="B25:C25"/>
    <mergeCell ref="B28:C28"/>
    <mergeCell ref="B17:C17"/>
    <mergeCell ref="B23:C23"/>
    <mergeCell ref="B14:C14"/>
    <mergeCell ref="B15:C15"/>
    <mergeCell ref="B16:C16"/>
    <mergeCell ref="B21:C21"/>
    <mergeCell ref="B22:C22"/>
    <mergeCell ref="F22:G22"/>
    <mergeCell ref="F25:G25"/>
    <mergeCell ref="D23:E23"/>
    <mergeCell ref="D24:E24"/>
    <mergeCell ref="D25:E25"/>
    <mergeCell ref="D26:E26"/>
    <mergeCell ref="H23:K23"/>
    <mergeCell ref="H24:K24"/>
    <mergeCell ref="H25:K25"/>
    <mergeCell ref="H26:K26"/>
    <mergeCell ref="H22:K22"/>
    <mergeCell ref="F23:G23"/>
    <mergeCell ref="F24:G24"/>
    <mergeCell ref="F26:G26"/>
    <mergeCell ref="B205:K205"/>
    <mergeCell ref="C206:D206"/>
    <mergeCell ref="E206:G206"/>
    <mergeCell ref="H206:K206"/>
    <mergeCell ref="H207:K207"/>
    <mergeCell ref="E207:G207"/>
    <mergeCell ref="C207:D207"/>
    <mergeCell ref="B191:K191"/>
    <mergeCell ref="F183:G183"/>
    <mergeCell ref="F184:G184"/>
    <mergeCell ref="F185:G185"/>
    <mergeCell ref="J201:K201"/>
    <mergeCell ref="B190:K190"/>
    <mergeCell ref="F192:H192"/>
    <mergeCell ref="F201:I201"/>
    <mergeCell ref="F186:G186"/>
    <mergeCell ref="J186:K186"/>
    <mergeCell ref="B194:E194"/>
    <mergeCell ref="F194:K194"/>
    <mergeCell ref="H195:I195"/>
    <mergeCell ref="H196:I196"/>
    <mergeCell ref="H197:I197"/>
    <mergeCell ref="H198:I198"/>
    <mergeCell ref="C185:D185"/>
    <mergeCell ref="B26:C26"/>
    <mergeCell ref="H11:K11"/>
    <mergeCell ref="H12:K12"/>
    <mergeCell ref="H13:K13"/>
    <mergeCell ref="H14:K14"/>
    <mergeCell ref="H15:K15"/>
    <mergeCell ref="H16:K16"/>
    <mergeCell ref="D20:E20"/>
    <mergeCell ref="D21:E21"/>
    <mergeCell ref="H20:K20"/>
    <mergeCell ref="H21:K21"/>
    <mergeCell ref="D11:E11"/>
    <mergeCell ref="D14:E14"/>
    <mergeCell ref="D15:E15"/>
    <mergeCell ref="D16:E16"/>
    <mergeCell ref="D17:E17"/>
    <mergeCell ref="D12:E13"/>
    <mergeCell ref="F20:G20"/>
    <mergeCell ref="F21:G21"/>
    <mergeCell ref="F13:G13"/>
    <mergeCell ref="B24:C24"/>
    <mergeCell ref="B19:E19"/>
    <mergeCell ref="B12:C13"/>
    <mergeCell ref="D22:E22"/>
    <mergeCell ref="B27:C27"/>
    <mergeCell ref="D27:E27"/>
    <mergeCell ref="H42:I42"/>
    <mergeCell ref="B29:K29"/>
    <mergeCell ref="C153:H153"/>
    <mergeCell ref="C166:H166"/>
    <mergeCell ref="C167:H167"/>
    <mergeCell ref="C168:H168"/>
    <mergeCell ref="D32:K32"/>
    <mergeCell ref="F28:G28"/>
    <mergeCell ref="B36:C36"/>
    <mergeCell ref="B37:C37"/>
    <mergeCell ref="B41:E41"/>
    <mergeCell ref="B42:C42"/>
    <mergeCell ref="B31:C31"/>
    <mergeCell ref="B32:C32"/>
    <mergeCell ref="B33:C33"/>
    <mergeCell ref="B34:C34"/>
    <mergeCell ref="B35:C35"/>
    <mergeCell ref="B40:K40"/>
    <mergeCell ref="H47:I47"/>
    <mergeCell ref="H45:I46"/>
    <mergeCell ref="D28:E28"/>
    <mergeCell ref="H27:K27"/>
    <mergeCell ref="F187:G187"/>
    <mergeCell ref="B30:C30"/>
    <mergeCell ref="C76:K76"/>
    <mergeCell ref="C77:K77"/>
    <mergeCell ref="C78:K78"/>
    <mergeCell ref="C112:D112"/>
    <mergeCell ref="C113:D113"/>
    <mergeCell ref="E112:G112"/>
    <mergeCell ref="E113:G113"/>
    <mergeCell ref="H112:K112"/>
    <mergeCell ref="F41:G41"/>
    <mergeCell ref="D33:K33"/>
    <mergeCell ref="D34:K34"/>
    <mergeCell ref="D35:K35"/>
    <mergeCell ref="D36:K36"/>
    <mergeCell ref="D37:K37"/>
    <mergeCell ref="D42:E42"/>
    <mergeCell ref="H43:I43"/>
    <mergeCell ref="H44:I44"/>
    <mergeCell ref="B62:K62"/>
    <mergeCell ref="B51:K51"/>
    <mergeCell ref="B66:K66"/>
    <mergeCell ref="B63:K63"/>
    <mergeCell ref="C54:K54"/>
  </mergeCells>
  <dataValidations count="17">
    <dataValidation type="list" allowBlank="1" showInputMessage="1" showErrorMessage="1" sqref="I250:I258 H11 D15 H20 H22 D30:D31">
      <formula1>"SI,NO"</formula1>
    </dataValidation>
    <dataValidation type="list" allowBlank="1" showInputMessage="1" showErrorMessage="1" sqref="D16">
      <formula1>"Corporación,Fundación,Junta vecinal,Centro,Club,Asociación,Agrupación,Comunidad Indigena,Otros"</formula1>
    </dataValidation>
    <dataValidation type="list" allowBlank="1" showInputMessage="1" showErrorMessage="1" sqref="D17">
      <formula1>"MUNICIPALIDADES,IND,REGISTRO CIVIL,IGLESIAS,CONDOMINIOS,MINISTERIOS,OTROS"</formula1>
    </dataValidation>
    <dataValidation type="list" allowBlank="1" showInputMessage="1" showErrorMessage="1" sqref="D42">
      <formula1>"PROVINCIA DEL TAMARUGAL,PROVINCIA DE IQUIQUE"</formula1>
    </dataValidation>
    <dataValidation type="list" allowBlank="1" showInputMessage="1" showErrorMessage="1" sqref="D43">
      <formula1>"COMUNA DE IQUIQUE,COMUNA DE ALTO HOSPICIO,COMUNA DE POZO ALMONTE,COMUNA DE HUARA,COMUNA DE PICA,COMUNA DE CAMIÑA,COMUNA DE COLCHANE"</formula1>
    </dataValidation>
    <dataValidation type="list" allowBlank="1" showInputMessage="1" showErrorMessage="1" sqref="B50:K50">
      <formula1>"ARTES ESCENICAS,ASTER AUDIOVISUALES,ARTES VISUALES,ARTES MUSICALES,ARTES LITERARIAS Y ACTIVIDADES DE FOMENTO A LA LECTURA,ARTE Y CULTURA TRADICIONAL"</formula1>
    </dataValidation>
    <dataValidation type="list" allowBlank="1" showInputMessage="1" showErrorMessage="1" sqref="J42">
      <formula1>"1 MES,2 MESES,3 MESES,4 MESES,5 MESES,6 MESES,7 MESES,8 MESES,9 MESES,10 MESES,11 MESES,12 MESES"</formula1>
    </dataValidation>
    <dataValidation type="list" allowBlank="1" showInputMessage="1" showErrorMessage="1" sqref="D49:E49 B177:B187">
      <formula1>CATEGORÍA</formula1>
    </dataValidation>
    <dataValidation type="list" allowBlank="1" showInputMessage="1" showErrorMessage="1" sqref="G49:K49">
      <formula1>LINEA</formula1>
    </dataValidation>
    <dataValidation type="textLength" operator="equal" allowBlank="1" showInputMessage="1" showErrorMessage="1" sqref="H15 D23 H26 D35">
      <formula1>7</formula1>
    </dataValidation>
    <dataValidation type="textLength" operator="equal" allowBlank="1" showInputMessage="1" showErrorMessage="1" sqref="H16 D24 H27 D36">
      <formula1>8</formula1>
    </dataValidation>
    <dataValidation type="list" allowBlank="1" showInputMessage="1" showErrorMessage="1" sqref="H21">
      <formula1>"1,2,3,4,5,6,7,8,9"</formula1>
    </dataValidation>
    <dataValidation type="list" allowBlank="1" showInputMessage="1" showErrorMessage="1" sqref="F8:G8">
      <formula1>"ADMISIBLE,PENDIENTE,INADMISIBLE"</formula1>
    </dataValidation>
    <dataValidation type="whole" allowBlank="1" showInputMessage="1" showErrorMessage="1" sqref="I177:I187">
      <formula1>1</formula1>
      <formula2>12</formula2>
    </dataValidation>
    <dataValidation type="whole" operator="lessThanOrEqual" allowBlank="1" showInputMessage="1" showErrorMessage="1" sqref="J192:K192">
      <formula1>MONTOI</formula1>
    </dataValidation>
    <dataValidation type="textLength" allowBlank="1" showInputMessage="1" showErrorMessage="1" sqref="D11 H13">
      <formula1>8</formula1>
      <formula2>9</formula2>
    </dataValidation>
    <dataValidation type="list" allowBlank="1" showInputMessage="1" showErrorMessage="1" sqref="D18:E18">
      <formula1>"INSTITUCIÓN PÚBLICA DE LA PROVINICA DEL TAMARUGAL,INSTITUCIÓN PRIVADA SIN FINES DE LUCRO"</formula1>
    </dataValidation>
  </dataValidations>
  <hyperlinks>
    <hyperlink ref="B143" r:id="rId1"/>
    <hyperlink ref="B158" r:id="rId2"/>
    <hyperlink ref="B173" r:id="rId3"/>
    <hyperlink ref="B203" r:id="rId4"/>
    <hyperlink ref="B214" r:id="rId5"/>
  </hyperlinks>
  <pageMargins left="0.70866141732283472" right="0.70866141732283472" top="0.74803149606299213" bottom="0.74803149606299213" header="0.31496062992125984" footer="0.31496062992125984"/>
  <pageSetup paperSize="14" scale="44" fitToHeight="0" orientation="portrait" r:id="rId6"/>
  <headerFooter>
    <oddHeader>&amp;C&amp;"Arial,Negrita"&amp;18FORMULARIO DE POSTULACIÓN DEL FONDO  MEDIO AMBIENTE  FNDR 6% 2018</oddHeader>
    <oddFooter>&amp;R&amp;"Arial,Negrita"&amp;20&amp;P</oddFooter>
  </headerFooter>
  <rowBreaks count="6" manualBreakCount="6">
    <brk id="38" max="10" man="1"/>
    <brk id="63" max="10" man="1"/>
    <brk id="100" max="10" man="1"/>
    <brk id="143" max="10" man="1"/>
    <brk id="189" max="10" man="1"/>
    <brk id="239" max="10" man="1"/>
  </rowBreaks>
  <drawing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28"/>
  <sheetViews>
    <sheetView topLeftCell="C1" workbookViewId="0">
      <selection activeCell="D8" sqref="D8"/>
    </sheetView>
  </sheetViews>
  <sheetFormatPr baseColWidth="10" defaultRowHeight="12.75" x14ac:dyDescent="0.2"/>
  <cols>
    <col min="2" max="2" width="23.5703125" customWidth="1"/>
    <col min="3" max="3" width="6.140625" customWidth="1"/>
    <col min="4" max="4" width="32.140625" customWidth="1"/>
    <col min="5" max="5" width="50.140625" customWidth="1"/>
    <col min="6" max="6" width="17.28515625" customWidth="1"/>
    <col min="7" max="7" width="17.7109375" customWidth="1"/>
    <col min="9" max="9" width="18.85546875" customWidth="1"/>
  </cols>
  <sheetData>
    <row r="1" spans="2:10" ht="13.5" thickBot="1" x14ac:dyDescent="0.25"/>
    <row r="2" spans="2:10" ht="36.75" customHeight="1" thickBot="1" x14ac:dyDescent="0.25">
      <c r="B2" s="37" t="s">
        <v>116</v>
      </c>
      <c r="D2" s="35" t="s">
        <v>114</v>
      </c>
      <c r="E2" s="36" t="s">
        <v>115</v>
      </c>
      <c r="F2" s="36" t="s">
        <v>117</v>
      </c>
      <c r="G2" s="36" t="s">
        <v>118</v>
      </c>
    </row>
    <row r="3" spans="2:10" ht="32.25" thickBot="1" x14ac:dyDescent="0.25">
      <c r="D3" s="43" t="s">
        <v>132</v>
      </c>
      <c r="E3" s="38" t="s">
        <v>134</v>
      </c>
      <c r="F3" s="39" t="s">
        <v>208</v>
      </c>
      <c r="G3" s="39" t="s">
        <v>119</v>
      </c>
    </row>
    <row r="4" spans="2:10" ht="27" thickTop="1" thickBot="1" x14ac:dyDescent="0.25">
      <c r="D4" s="41" t="s">
        <v>133</v>
      </c>
      <c r="E4" s="40" t="s">
        <v>135</v>
      </c>
      <c r="F4" s="39" t="s">
        <v>209</v>
      </c>
      <c r="G4" s="39" t="s">
        <v>119</v>
      </c>
    </row>
    <row r="5" spans="2:10" ht="39" thickBot="1" x14ac:dyDescent="0.25">
      <c r="D5" s="41" t="s">
        <v>136</v>
      </c>
      <c r="E5" s="38" t="s">
        <v>137</v>
      </c>
      <c r="F5" s="39" t="s">
        <v>208</v>
      </c>
      <c r="G5" s="39" t="s">
        <v>129</v>
      </c>
    </row>
    <row r="6" spans="2:10" ht="48" thickBot="1" x14ac:dyDescent="0.25">
      <c r="D6" s="44" t="s">
        <v>133</v>
      </c>
      <c r="E6" s="38" t="s">
        <v>138</v>
      </c>
      <c r="F6" s="39" t="s">
        <v>208</v>
      </c>
      <c r="G6" s="39" t="s">
        <v>129</v>
      </c>
    </row>
    <row r="7" spans="2:10" ht="48" thickBot="1" x14ac:dyDescent="0.25">
      <c r="D7" s="44" t="s">
        <v>133</v>
      </c>
      <c r="E7" s="40" t="s">
        <v>130</v>
      </c>
      <c r="F7" s="39" t="s">
        <v>208</v>
      </c>
      <c r="G7" s="39" t="s">
        <v>119</v>
      </c>
    </row>
    <row r="8" spans="2:10" ht="48" thickBot="1" x14ac:dyDescent="0.25">
      <c r="D8" s="44" t="s">
        <v>133</v>
      </c>
      <c r="E8" s="41" t="s">
        <v>139</v>
      </c>
      <c r="F8" s="39" t="s">
        <v>208</v>
      </c>
      <c r="G8" s="39" t="s">
        <v>119</v>
      </c>
    </row>
    <row r="9" spans="2:10" ht="48" thickBot="1" x14ac:dyDescent="0.25">
      <c r="D9" s="448" t="s">
        <v>133</v>
      </c>
      <c r="E9" s="42" t="s">
        <v>140</v>
      </c>
      <c r="F9" s="39" t="s">
        <v>208</v>
      </c>
      <c r="G9" s="39" t="s">
        <v>119</v>
      </c>
    </row>
    <row r="10" spans="2:10" ht="47.25" x14ac:dyDescent="0.2">
      <c r="D10" s="449" t="s">
        <v>133</v>
      </c>
    </row>
    <row r="13" spans="2:10" ht="13.5" thickBot="1" x14ac:dyDescent="0.25"/>
    <row r="14" spans="2:10" ht="21.75" customHeight="1" thickBot="1" x14ac:dyDescent="0.25">
      <c r="D14" s="37" t="s">
        <v>169</v>
      </c>
    </row>
    <row r="15" spans="2:10" ht="21.75" customHeight="1" thickBot="1" x14ac:dyDescent="0.25"/>
    <row r="16" spans="2:10" ht="21.75" customHeight="1" thickBot="1" x14ac:dyDescent="0.25">
      <c r="D16" s="443" t="s">
        <v>170</v>
      </c>
      <c r="E16" s="444"/>
      <c r="G16" s="445" t="s">
        <v>171</v>
      </c>
      <c r="H16" s="446"/>
      <c r="I16" s="446"/>
      <c r="J16" s="447"/>
    </row>
    <row r="17" spans="4:10" ht="21.75" customHeight="1" thickBot="1" x14ac:dyDescent="0.25">
      <c r="D17" s="68" t="s">
        <v>172</v>
      </c>
      <c r="E17" s="69">
        <v>45</v>
      </c>
      <c r="G17" s="70" t="s">
        <v>173</v>
      </c>
      <c r="H17" s="71">
        <v>100</v>
      </c>
      <c r="I17" s="72" t="s">
        <v>174</v>
      </c>
      <c r="J17" s="73">
        <v>2</v>
      </c>
    </row>
    <row r="18" spans="4:10" ht="21.75" customHeight="1" thickBot="1" x14ac:dyDescent="0.25">
      <c r="D18" s="74" t="s">
        <v>175</v>
      </c>
      <c r="E18" s="75">
        <v>61</v>
      </c>
      <c r="G18" s="439" t="s">
        <v>176</v>
      </c>
      <c r="H18" s="440"/>
      <c r="I18" s="441">
        <f>H17*J17</f>
        <v>200</v>
      </c>
      <c r="J18" s="442"/>
    </row>
    <row r="19" spans="4:10" ht="21.75" customHeight="1" x14ac:dyDescent="0.2">
      <c r="D19" s="76" t="s">
        <v>177</v>
      </c>
      <c r="E19" s="77">
        <v>54</v>
      </c>
    </row>
    <row r="20" spans="4:10" ht="21.75" customHeight="1" thickBot="1" x14ac:dyDescent="0.25">
      <c r="D20" s="74" t="s">
        <v>178</v>
      </c>
      <c r="E20" s="75">
        <v>847</v>
      </c>
    </row>
    <row r="21" spans="4:10" ht="21.75" customHeight="1" thickBot="1" x14ac:dyDescent="0.25">
      <c r="D21" s="76" t="s">
        <v>179</v>
      </c>
      <c r="E21" s="77">
        <v>62</v>
      </c>
      <c r="G21" s="445" t="s">
        <v>180</v>
      </c>
      <c r="H21" s="446"/>
      <c r="I21" s="446"/>
      <c r="J21" s="447"/>
    </row>
    <row r="22" spans="4:10" ht="21.75" customHeight="1" thickBot="1" x14ac:dyDescent="0.25">
      <c r="D22" s="74" t="s">
        <v>181</v>
      </c>
      <c r="E22" s="75">
        <v>315</v>
      </c>
      <c r="G22" s="70" t="s">
        <v>182</v>
      </c>
      <c r="H22" s="71">
        <v>10500</v>
      </c>
      <c r="I22" s="72" t="s">
        <v>174</v>
      </c>
      <c r="J22" s="73">
        <v>2</v>
      </c>
    </row>
    <row r="23" spans="4:10" ht="21.75" customHeight="1" thickBot="1" x14ac:dyDescent="0.25">
      <c r="D23" s="76" t="s">
        <v>183</v>
      </c>
      <c r="E23" s="77">
        <v>589</v>
      </c>
      <c r="G23" s="439" t="s">
        <v>184</v>
      </c>
      <c r="H23" s="440"/>
      <c r="I23" s="441">
        <f>H22*J22</f>
        <v>21000</v>
      </c>
      <c r="J23" s="442"/>
    </row>
    <row r="24" spans="4:10" ht="21.75" customHeight="1" x14ac:dyDescent="0.2">
      <c r="D24" s="74" t="s">
        <v>185</v>
      </c>
      <c r="E24" s="75">
        <v>546</v>
      </c>
    </row>
    <row r="25" spans="4:10" ht="21.75" customHeight="1" x14ac:dyDescent="0.2">
      <c r="D25" s="76" t="s">
        <v>186</v>
      </c>
      <c r="E25" s="77">
        <v>26</v>
      </c>
    </row>
    <row r="26" spans="4:10" ht="21.75" customHeight="1" x14ac:dyDescent="0.2">
      <c r="D26" s="74" t="s">
        <v>187</v>
      </c>
      <c r="E26" s="75">
        <v>21</v>
      </c>
    </row>
    <row r="27" spans="4:10" ht="21.75" customHeight="1" x14ac:dyDescent="0.2">
      <c r="D27" s="76" t="s">
        <v>188</v>
      </c>
      <c r="E27" s="77">
        <v>358</v>
      </c>
    </row>
    <row r="28" spans="4:10" ht="21.75" customHeight="1" thickBot="1" x14ac:dyDescent="0.25">
      <c r="D28" s="78" t="s">
        <v>37</v>
      </c>
      <c r="E28" s="79">
        <f>SUBTOTAL(9,E17:E27)</f>
        <v>2924</v>
      </c>
    </row>
  </sheetData>
  <mergeCells count="7">
    <mergeCell ref="G23:H23"/>
    <mergeCell ref="I23:J23"/>
    <mergeCell ref="D16:E16"/>
    <mergeCell ref="G16:J16"/>
    <mergeCell ref="G18:H18"/>
    <mergeCell ref="I18:J18"/>
    <mergeCell ref="G21:J21"/>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19</vt:i4>
      </vt:variant>
    </vt:vector>
  </HeadingPairs>
  <TitlesOfParts>
    <vt:vector size="21" baseType="lpstr">
      <vt:lpstr>NUMERO DE PROYECTO</vt:lpstr>
      <vt:lpstr>CATEGORÍAS Y LINEAS</vt:lpstr>
      <vt:lpstr>APDIFUSION</vt:lpstr>
      <vt:lpstr>APHONORARIOS</vt:lpstr>
      <vt:lpstr>APIMPREVISTOS</vt:lpstr>
      <vt:lpstr>APINVERSION</vt:lpstr>
      <vt:lpstr>APOPERACION</vt:lpstr>
      <vt:lpstr>'NUMERO DE PROYECTO'!Área_de_impresión</vt:lpstr>
      <vt:lpstr>ATDIFUSION</vt:lpstr>
      <vt:lpstr>ATHONORARIOS</vt:lpstr>
      <vt:lpstr>ATIMPREVISTOS</vt:lpstr>
      <vt:lpstr>ATINVERSION</vt:lpstr>
      <vt:lpstr>ATOPERACION</vt:lpstr>
      <vt:lpstr>CATEGORÍA</vt:lpstr>
      <vt:lpstr>DIFUSION</vt:lpstr>
      <vt:lpstr>INVERSION</vt:lpstr>
      <vt:lpstr>LINEA</vt:lpstr>
      <vt:lpstr>MONTOI</vt:lpstr>
      <vt:lpstr>MONTOU</vt:lpstr>
      <vt:lpstr>MSGORE</vt:lpstr>
      <vt:lpstr>OPERACION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Mario Villalba</dc:creator>
  <cp:lastModifiedBy>Nalda Flores</cp:lastModifiedBy>
  <cp:lastPrinted>2018-04-18T20:14:21Z</cp:lastPrinted>
  <dcterms:created xsi:type="dcterms:W3CDTF">2017-12-19T19:22:27Z</dcterms:created>
  <dcterms:modified xsi:type="dcterms:W3CDTF">2018-07-19T17:11:28Z</dcterms:modified>
</cp:coreProperties>
</file>